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Hoja1!$A$1:$P$96</definedName>
  </definedNames>
  <calcPr calcId="152511"/>
</workbook>
</file>

<file path=xl/calcChain.xml><?xml version="1.0" encoding="utf-8"?>
<calcChain xmlns="http://schemas.openxmlformats.org/spreadsheetml/2006/main">
  <c r="C79" i="1" l="1"/>
  <c r="C75" i="1" s="1"/>
  <c r="C63" i="1"/>
  <c r="C53" i="1"/>
  <c r="C27" i="1"/>
  <c r="C17" i="1"/>
  <c r="C11" i="1"/>
  <c r="C10" i="1" l="1"/>
  <c r="C84" i="1" s="1"/>
  <c r="B82" i="1"/>
  <c r="B79" i="1"/>
  <c r="B75" i="1" s="1"/>
  <c r="B71" i="1"/>
  <c r="B68" i="1"/>
  <c r="B63" i="1"/>
  <c r="B53" i="1"/>
  <c r="B46" i="1"/>
  <c r="B37" i="1"/>
  <c r="B27" i="1"/>
  <c r="B17" i="1"/>
  <c r="B11" i="1"/>
  <c r="B10" i="1" l="1"/>
  <c r="B84" i="1" s="1"/>
  <c r="G17" i="1"/>
  <c r="H17" i="1"/>
  <c r="E27" i="1" l="1"/>
  <c r="E17" i="1"/>
  <c r="E11" i="1"/>
  <c r="D17" i="1" l="1"/>
  <c r="O79" i="1" l="1"/>
  <c r="O75" i="1" s="1"/>
  <c r="O63" i="1"/>
  <c r="O53" i="1"/>
  <c r="O46" i="1"/>
  <c r="N46" i="1"/>
  <c r="O37" i="1"/>
  <c r="O27" i="1"/>
  <c r="O17" i="1"/>
  <c r="O11" i="1"/>
  <c r="O10" i="1" l="1"/>
  <c r="O84" i="1" s="1"/>
  <c r="M79" i="1"/>
  <c r="M75" i="1" s="1"/>
  <c r="M63" i="1"/>
  <c r="M53" i="1"/>
  <c r="M37" i="1"/>
  <c r="M27" i="1"/>
  <c r="M17" i="1"/>
  <c r="M11" i="1"/>
  <c r="N79" i="1"/>
  <c r="N75" i="1"/>
  <c r="N63" i="1"/>
  <c r="N53" i="1"/>
  <c r="N37" i="1"/>
  <c r="N27" i="1"/>
  <c r="N17" i="1"/>
  <c r="N11" i="1"/>
  <c r="L11" i="1"/>
  <c r="N10" i="1" l="1"/>
  <c r="M46" i="1"/>
  <c r="M10" i="1" s="1"/>
  <c r="M84" i="1" l="1"/>
  <c r="L79" i="1"/>
  <c r="L82" i="1"/>
  <c r="L71" i="1"/>
  <c r="L68" i="1"/>
  <c r="L63" i="1"/>
  <c r="L53" i="1"/>
  <c r="L46" i="1"/>
  <c r="L37" i="1"/>
  <c r="L27" i="1"/>
  <c r="L17" i="1"/>
  <c r="L75" i="1" l="1"/>
  <c r="L10" i="1"/>
  <c r="L84" i="1" s="1"/>
  <c r="J11" i="1" l="1"/>
  <c r="K63" i="1"/>
  <c r="K53" i="1"/>
  <c r="K37" i="1"/>
  <c r="K27" i="1"/>
  <c r="K17" i="1"/>
  <c r="K11" i="1"/>
  <c r="K82" i="1"/>
  <c r="K79" i="1"/>
  <c r="K75" i="1" s="1"/>
  <c r="K71" i="1"/>
  <c r="K68" i="1"/>
  <c r="K46" i="1"/>
  <c r="K10" i="1" l="1"/>
  <c r="K84" i="1" s="1"/>
  <c r="J82" i="1"/>
  <c r="J79" i="1"/>
  <c r="J75" i="1" s="1"/>
  <c r="J71" i="1"/>
  <c r="J68" i="1"/>
  <c r="J63" i="1"/>
  <c r="J53" i="1"/>
  <c r="J46" i="1"/>
  <c r="J37" i="1"/>
  <c r="J27" i="1"/>
  <c r="J17" i="1"/>
  <c r="J10" i="1" l="1"/>
  <c r="J84" i="1" s="1"/>
  <c r="I82" i="1" l="1"/>
  <c r="I79" i="1"/>
  <c r="I75" i="1" s="1"/>
  <c r="I71" i="1"/>
  <c r="I68" i="1"/>
  <c r="I63" i="1"/>
  <c r="I53" i="1"/>
  <c r="I46" i="1"/>
  <c r="I37" i="1"/>
  <c r="I27" i="1"/>
  <c r="I17" i="1"/>
  <c r="I11" i="1"/>
  <c r="I10" i="1" l="1"/>
  <c r="I84" i="1" s="1"/>
  <c r="H82" i="1"/>
  <c r="H79" i="1"/>
  <c r="H71" i="1"/>
  <c r="H68" i="1"/>
  <c r="H63" i="1"/>
  <c r="H53" i="1"/>
  <c r="H46" i="1"/>
  <c r="H37" i="1"/>
  <c r="H27" i="1"/>
  <c r="H11" i="1"/>
  <c r="H10" i="1" l="1"/>
  <c r="H75" i="1"/>
  <c r="H84" i="1"/>
  <c r="G68" i="1"/>
  <c r="G71" i="1"/>
  <c r="G82" i="1"/>
  <c r="G79" i="1"/>
  <c r="G75" i="1" s="1"/>
  <c r="G63" i="1"/>
  <c r="G53" i="1"/>
  <c r="G46" i="1"/>
  <c r="G37" i="1"/>
  <c r="G27" i="1"/>
  <c r="G11" i="1"/>
  <c r="G10" i="1" l="1"/>
  <c r="F82" i="1"/>
  <c r="F79" i="1"/>
  <c r="F71" i="1"/>
  <c r="F68" i="1"/>
  <c r="F63" i="1"/>
  <c r="F53" i="1"/>
  <c r="F46" i="1"/>
  <c r="F37" i="1"/>
  <c r="F17" i="1"/>
  <c r="F27" i="1"/>
  <c r="F11" i="1"/>
  <c r="G84" i="1" l="1"/>
  <c r="F75" i="1"/>
  <c r="F10" i="1"/>
  <c r="E82" i="1"/>
  <c r="E79" i="1"/>
  <c r="E75" i="1" s="1"/>
  <c r="E71" i="1"/>
  <c r="E68" i="1"/>
  <c r="E63" i="1"/>
  <c r="E53" i="1"/>
  <c r="E46" i="1"/>
  <c r="E37" i="1"/>
  <c r="E10" i="1" l="1"/>
  <c r="E84" i="1" s="1"/>
  <c r="F84" i="1"/>
  <c r="P83" i="1"/>
  <c r="D82" i="1"/>
  <c r="P81" i="1"/>
  <c r="P80" i="1"/>
  <c r="D79" i="1"/>
  <c r="P78" i="1"/>
  <c r="P77" i="1"/>
  <c r="P74" i="1"/>
  <c r="P73" i="1"/>
  <c r="P72" i="1"/>
  <c r="D71" i="1"/>
  <c r="P70" i="1"/>
  <c r="P69" i="1"/>
  <c r="D68" i="1"/>
  <c r="P67" i="1"/>
  <c r="P66" i="1"/>
  <c r="P65" i="1"/>
  <c r="P64" i="1"/>
  <c r="D63" i="1"/>
  <c r="P62" i="1"/>
  <c r="P61" i="1"/>
  <c r="P60" i="1"/>
  <c r="P59" i="1"/>
  <c r="P58" i="1"/>
  <c r="P57" i="1"/>
  <c r="P56" i="1"/>
  <c r="P55" i="1"/>
  <c r="P54" i="1"/>
  <c r="D53" i="1"/>
  <c r="P52" i="1"/>
  <c r="P51" i="1"/>
  <c r="P50" i="1"/>
  <c r="P49" i="1"/>
  <c r="P48" i="1"/>
  <c r="P47" i="1"/>
  <c r="D46" i="1"/>
  <c r="P45" i="1"/>
  <c r="P44" i="1"/>
  <c r="P43" i="1"/>
  <c r="P42" i="1"/>
  <c r="P41" i="1"/>
  <c r="P40" i="1"/>
  <c r="P39" i="1"/>
  <c r="P38" i="1"/>
  <c r="D37" i="1"/>
  <c r="P36" i="1"/>
  <c r="P35" i="1"/>
  <c r="P34" i="1"/>
  <c r="P33" i="1"/>
  <c r="P32" i="1"/>
  <c r="P31" i="1"/>
  <c r="P30" i="1"/>
  <c r="P29" i="1"/>
  <c r="P28" i="1"/>
  <c r="D27" i="1"/>
  <c r="P26" i="1"/>
  <c r="P25" i="1"/>
  <c r="P24" i="1"/>
  <c r="P23" i="1"/>
  <c r="P22" i="1"/>
  <c r="P21" i="1"/>
  <c r="P20" i="1"/>
  <c r="P19" i="1"/>
  <c r="P18" i="1"/>
  <c r="P16" i="1"/>
  <c r="P15" i="1"/>
  <c r="P14" i="1"/>
  <c r="P13" i="1"/>
  <c r="P12" i="1"/>
  <c r="D11" i="1"/>
  <c r="D75" i="1" l="1"/>
  <c r="D10" i="1"/>
  <c r="P10" i="1" s="1"/>
  <c r="P82" i="1"/>
  <c r="P71" i="1"/>
  <c r="P53" i="1"/>
  <c r="P37" i="1"/>
  <c r="P79" i="1"/>
  <c r="P68" i="1"/>
  <c r="P63" i="1"/>
  <c r="P46" i="1"/>
  <c r="P27" i="1"/>
  <c r="P17" i="1"/>
  <c r="P76" i="1"/>
  <c r="D84" i="1" l="1"/>
  <c r="P75" i="1"/>
  <c r="P11" i="1" l="1"/>
  <c r="N84" i="1"/>
  <c r="P84" i="1" l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<sst xmlns="http://schemas.openxmlformats.org/spreadsheetml/2006/main" count="112" uniqueCount="109">
  <si>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</si>
  <si>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</si>
  <si>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</si>
  <si>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</si>
  <si>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</si>
  <si>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</si>
  <si>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</si>
  <si>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</si>
  <si>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</si>
  <si>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</si>
  <si>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</si>
  <si>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</si>
  <si>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</si>
  <si>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</si>
  <si>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</si>
  <si>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</si>
  <si>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</si>
  <si>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</si>
  <si>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</si>
  <si>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</si>
  <si>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</si>
  <si>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</si>
  <si>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</si>
  <si>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</si>
  <si>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</si>
  <si>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</si>
  <si>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</si>
  <si>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</si>
  <si>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</si>
  <si>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</si>
  <si>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</si>
  <si>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</si>
  <si>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</si>
  <si>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</si>
  <si>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</si>
  <si>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</si>
  <si>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</si>
  <si>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</si>
  <si>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</si>
  <si>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</si>
  <si>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</si>
  <si>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</si>
  <si>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</si>
  <si>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</si>
  <si>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</si>
  <si>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</si>
  <si>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</si>
  <si>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</si>
  <si>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</si>
  <si>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</si>
  <si>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</si>
  <si>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</si>
  <si>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</si>
  <si>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</si>
  <si>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</si>
  <si>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</si>
  <si>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</si>
  <si>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</si>
  <si>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</si>
  <si>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</si>
  <si>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</si>
  <si>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</si>
  <si>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</si>
  <si>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</si>
  <si>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</si>
  <si>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</si>
  <si>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</si>
  <si>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</si>
  <si>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</si>
  <si>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</si>
  <si>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</si>
  <si>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</si>
  <si>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</si>
  <si>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</si>
  <si>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</si>
  <si>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</si>
  <si>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</si>
  <si>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</si>
  <si>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</si>
  <si>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</si>
  <si>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</si>
  <si>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</si>
  <si>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</si>
  <si>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</si>
  <si>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</si>
  <si>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</si>
  <si>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</si>
  <si>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</si>
  <si>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</si>
  <si>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</si>
  <si>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</si>
  <si>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</si>
  <si>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</si>
  <si>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</si>
  <si>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</si>
  <si>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</si>
  <si>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</si>
  <si>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</si>
  <si>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 xml:space="preserve"> </t>
  </si>
  <si>
    <t>2.3.8 - GASTOS  QUE  SE  ASIGNARÁN  DURANTE  EL  EJERCICIO  (ART. 32 Y 33 LEY 423-06)</t>
  </si>
  <si>
    <t>Año 2024</t>
  </si>
  <si>
    <t>Presupuesto Aprobado</t>
  </si>
  <si>
    <t>Presupuesto Modificado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</si>
  <si>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</si>
  <si>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</si>
  <si>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</si>
  <si>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</si>
  <si>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rPr>
        <b/>
        <sz val="11"/>
        <color theme="1"/>
        <rFont val="Calibri"/>
        <family val="2"/>
        <scheme val="minor"/>
      </rPr>
      <t>Presupuesto modificado:</t>
    </r>
    <r>
      <rPr>
        <sz val="11"/>
        <color theme="1"/>
        <rFont val="Calibri"/>
        <family val="2"/>
        <scheme val="minor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</si>
  <si>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SIGEF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</si>
</sst>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9" fillId="0" borderId="0" xfId="0" applyFont="1"/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top" wrapText="1"/>
    </xf>
    <xf numFmtId="0" fontId="0" fillId="0" borderId="7" xfId="0" applyFont="1" applyBorder="1" applyAlignment="1">
      <alignment wrapText="1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wrapText="1"/>
    </xf>
    <xf numFmtId="0" fontId="0" fillId="0" borderId="1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285748</xdr:colOff>
      <xdr:row>0</xdr:row>
      <xdr:rowOff>108857</xdr:rowOff>
    </xdr:from>
    <xdr:to>
      <xdr:col>15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topLeftCell="A78" zoomScale="118" zoomScaleNormal="118" workbookViewId="0">
      <selection activeCell="C87" sqref="C87"/>
    </sheetView>
  </sheetViews>
  <sheetFormatPr baseColWidth="10" defaultRowHeight="15" x14ac:dyDescent="0.25"/>
  <cols>
    <col min="1" max="1" width="71" customWidth="1"/>
    <col min="2" max="2" width="17" customWidth="1"/>
    <col min="3" max="3" width="15.28515625" customWidth="1"/>
    <col min="4" max="4" width="15.28515625" bestFit="1" customWidth="1"/>
    <col min="5" max="5" width="18.5703125" bestFit="1" customWidth="1"/>
    <col min="6" max="10" width="15.28515625" bestFit="1" customWidth="1"/>
    <col min="11" max="15" width="13.7109375" customWidth="1"/>
    <col min="16" max="17" width="16.5703125" bestFit="1" customWidth="1"/>
  </cols>
  <sheetData>
    <row r="1" spans="1:16" x14ac:dyDescent="0.25">
      <c r="L1" s="1"/>
      <c r="N1" s="1"/>
    </row>
    <row r="2" spans="1:16" x14ac:dyDescent="0.25">
      <c r="L2" s="1"/>
      <c r="N2" s="1"/>
    </row>
    <row r="3" spans="1:16" ht="18" x14ac:dyDescent="0.25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ht="18" x14ac:dyDescent="0.2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1:16" ht="18" x14ac:dyDescent="0.25">
      <c r="A5" s="34" t="s">
        <v>100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18" x14ac:dyDescent="0.25">
      <c r="A6" s="36" t="s">
        <v>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8" x14ac:dyDescent="0.25">
      <c r="A7" s="37" t="s">
        <v>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6" x14ac:dyDescent="0.25">
      <c r="L8" s="1"/>
      <c r="N8" s="1"/>
    </row>
    <row r="9" spans="1:16" ht="30" x14ac:dyDescent="0.25">
      <c r="A9" s="2" t="s">
        <v>4</v>
      </c>
      <c r="B9" s="29" t="s">
        <v>101</v>
      </c>
      <c r="C9" s="29" t="s">
        <v>102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  <c r="I9" s="3" t="s">
        <v>10</v>
      </c>
      <c r="J9" s="4" t="s">
        <v>11</v>
      </c>
      <c r="K9" s="3" t="s">
        <v>12</v>
      </c>
      <c r="L9" s="5" t="s">
        <v>13</v>
      </c>
      <c r="M9" s="3" t="s">
        <v>14</v>
      </c>
      <c r="N9" s="5" t="s">
        <v>15</v>
      </c>
      <c r="O9" s="4" t="s">
        <v>16</v>
      </c>
      <c r="P9" s="3" t="s">
        <v>17</v>
      </c>
    </row>
    <row r="10" spans="1:16" x14ac:dyDescent="0.25">
      <c r="A10" s="6" t="s">
        <v>18</v>
      </c>
      <c r="B10" s="27">
        <f t="shared" ref="B10:C10" si="0">SUM(B11+B17+B27+B37+B46+B53+B63+B68+B71)</f>
        <v>4275895244</v>
      </c>
      <c r="C10" s="27">
        <f t="shared" si="0"/>
        <v>606455015.55000007</v>
      </c>
      <c r="D10" s="27">
        <f t="shared" ref="D10:I10" si="1">SUM(D11+D17+D27+D37+D46+D53+D63+D68+D71)</f>
        <v>218116513.18000001</v>
      </c>
      <c r="E10" s="27">
        <f>SUM(E11+E17+E27+E37+E46+E53+E63+E68+E71)</f>
        <v>302195152.19999999</v>
      </c>
      <c r="F10" s="27">
        <f t="shared" si="1"/>
        <v>242869362.41</v>
      </c>
      <c r="G10" s="27">
        <f t="shared" si="1"/>
        <v>405046149.97000003</v>
      </c>
      <c r="H10" s="27">
        <f>SUM(H11+H17+H27+H37+H46+H53+H63+H68+H71)</f>
        <v>267834597.29999998</v>
      </c>
      <c r="I10" s="27">
        <f t="shared" si="1"/>
        <v>298063935.63999999</v>
      </c>
      <c r="J10" s="27">
        <f>SUM(J11+J17+J27+J37+J46+J53+J63+J68+J71)</f>
        <v>665708099.99000001</v>
      </c>
      <c r="K10" s="27">
        <f>SUM(K11+K17+K27+K37+K46+K53+K63+K68+K71)</f>
        <v>0</v>
      </c>
      <c r="L10" s="27">
        <f>SUM(L11+L17+L27+L37+L46+L53+L63+L68+L71)</f>
        <v>0</v>
      </c>
      <c r="M10" s="27">
        <f>SUM(M11+M17+M27+M37+M46+M53+M63+M68+M71)</f>
        <v>0</v>
      </c>
      <c r="N10" s="9">
        <f>+N11+N17+N27+N37+N46+N53+N63+N68+N71</f>
        <v>0</v>
      </c>
      <c r="O10" s="9">
        <f>+O11+O17+O27+O37+O46+O53+O63+O68+O71</f>
        <v>0</v>
      </c>
      <c r="P10" s="8">
        <f>SUM(D10:O10)</f>
        <v>2399833810.6899996</v>
      </c>
    </row>
    <row r="11" spans="1:16" x14ac:dyDescent="0.25">
      <c r="A11" s="10" t="s">
        <v>19</v>
      </c>
      <c r="B11" s="8">
        <f t="shared" ref="B11:C11" si="2">SUM(B12:B16)</f>
        <v>1774782344</v>
      </c>
      <c r="C11" s="8">
        <f t="shared" si="2"/>
        <v>0</v>
      </c>
      <c r="D11" s="8">
        <f t="shared" ref="D11:I11" si="3">SUM(D12:D16)</f>
        <v>135398781</v>
      </c>
      <c r="E11" s="8">
        <f>SUM(E12:E16)</f>
        <v>136089123</v>
      </c>
      <c r="F11" s="8">
        <f t="shared" si="3"/>
        <v>127813354</v>
      </c>
      <c r="G11" s="8">
        <f t="shared" si="3"/>
        <v>133689292.02</v>
      </c>
      <c r="H11" s="8">
        <f t="shared" si="3"/>
        <v>129329541</v>
      </c>
      <c r="I11" s="8">
        <f t="shared" si="3"/>
        <v>129626077</v>
      </c>
      <c r="J11" s="8">
        <f>SUM(J12:J16)</f>
        <v>133295374</v>
      </c>
      <c r="K11" s="8">
        <f>SUM(K12:K16)</f>
        <v>0</v>
      </c>
      <c r="L11" s="8">
        <f>SUM(L12:L16)</f>
        <v>0</v>
      </c>
      <c r="M11" s="8">
        <f>SUM(M12:M16)</f>
        <v>0</v>
      </c>
      <c r="N11" s="8">
        <f t="shared" ref="N11:O11" si="4">SUM(N12:N16)</f>
        <v>0</v>
      </c>
      <c r="O11" s="8">
        <f t="shared" si="4"/>
        <v>0</v>
      </c>
      <c r="P11" s="8">
        <f>SUM(D11:O11)</f>
        <v>925241542.01999998</v>
      </c>
    </row>
    <row r="12" spans="1:16" x14ac:dyDescent="0.25">
      <c r="A12" s="11" t="s">
        <v>20</v>
      </c>
      <c r="B12" s="26">
        <v>1490079446</v>
      </c>
      <c r="C12" s="11"/>
      <c r="D12" s="26">
        <v>111994840</v>
      </c>
      <c r="E12" s="26">
        <v>114401588</v>
      </c>
      <c r="F12" s="26">
        <v>108097875</v>
      </c>
      <c r="G12" s="26">
        <v>111596790</v>
      </c>
      <c r="H12" s="26">
        <v>107800155</v>
      </c>
      <c r="I12" s="26">
        <v>108039718</v>
      </c>
      <c r="J12" s="26">
        <v>113413510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8">
        <f>SUM(D12:O12)</f>
        <v>775344476</v>
      </c>
    </row>
    <row r="13" spans="1:16" x14ac:dyDescent="0.25">
      <c r="A13" s="11" t="s">
        <v>21</v>
      </c>
      <c r="B13" s="26">
        <v>85151572</v>
      </c>
      <c r="C13" s="11"/>
      <c r="D13" s="26">
        <v>8533806</v>
      </c>
      <c r="E13" s="26">
        <v>6556237</v>
      </c>
      <c r="F13" s="26">
        <v>4276184</v>
      </c>
      <c r="G13" s="26">
        <v>6591460</v>
      </c>
      <c r="H13" s="26">
        <v>5591355</v>
      </c>
      <c r="I13" s="26">
        <v>6217005</v>
      </c>
      <c r="J13" s="26">
        <v>4494879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8">
        <f t="shared" ref="P13:P76" si="5">SUM(D13:O13)</f>
        <v>42260926</v>
      </c>
    </row>
    <row r="14" spans="1:16" x14ac:dyDescent="0.25">
      <c r="A14" s="11" t="s">
        <v>22</v>
      </c>
      <c r="B14" s="26">
        <v>9080512</v>
      </c>
      <c r="C14" s="11"/>
      <c r="D14" s="26">
        <v>700600</v>
      </c>
      <c r="E14" s="26">
        <v>699051</v>
      </c>
      <c r="F14" s="26">
        <v>697307</v>
      </c>
      <c r="G14" s="26">
        <v>741430</v>
      </c>
      <c r="H14" s="26">
        <v>1212352</v>
      </c>
      <c r="I14" s="14">
        <v>672151</v>
      </c>
      <c r="J14" s="26">
        <v>698313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8">
        <f t="shared" si="5"/>
        <v>5421204</v>
      </c>
    </row>
    <row r="15" spans="1:16" x14ac:dyDescent="0.25">
      <c r="A15" s="11" t="s">
        <v>23</v>
      </c>
      <c r="B15" s="26">
        <v>15389000</v>
      </c>
      <c r="C15" s="11"/>
      <c r="D15" s="12"/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8">
        <f t="shared" si="5"/>
        <v>0</v>
      </c>
    </row>
    <row r="16" spans="1:16" x14ac:dyDescent="0.25">
      <c r="A16" s="11" t="s">
        <v>24</v>
      </c>
      <c r="B16" s="26">
        <v>175081814</v>
      </c>
      <c r="C16" s="11"/>
      <c r="D16" s="26">
        <v>14169535</v>
      </c>
      <c r="E16" s="26">
        <v>14432247</v>
      </c>
      <c r="F16" s="26">
        <v>14741988</v>
      </c>
      <c r="G16" s="26">
        <v>14759612.02</v>
      </c>
      <c r="H16" s="26">
        <v>14725679</v>
      </c>
      <c r="I16" s="26">
        <v>14697203</v>
      </c>
      <c r="J16" s="26">
        <v>14688672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8">
        <f t="shared" si="5"/>
        <v>102214936.02</v>
      </c>
    </row>
    <row r="17" spans="1:16" x14ac:dyDescent="0.25">
      <c r="A17" s="10" t="s">
        <v>25</v>
      </c>
      <c r="B17" s="8">
        <f>SUM(B18:B26)</f>
        <v>1184088552</v>
      </c>
      <c r="C17" s="8">
        <f>SUM(C18:C26)</f>
        <v>42157959.289999999</v>
      </c>
      <c r="D17" s="8">
        <f>SUM(D18:D26)</f>
        <v>73666517.180000007</v>
      </c>
      <c r="E17" s="8">
        <f>SUM(E18:E26)</f>
        <v>79030903.430000007</v>
      </c>
      <c r="F17" s="8">
        <f t="shared" ref="F17:J17" si="6">SUM(F18:F26)</f>
        <v>80652819.129999995</v>
      </c>
      <c r="G17" s="8">
        <f>SUM(G18:G26)</f>
        <v>79993084.719999999</v>
      </c>
      <c r="H17" s="8">
        <f>SUM(H18:H26)</f>
        <v>79759827.690000013</v>
      </c>
      <c r="I17" s="8">
        <f t="shared" si="6"/>
        <v>76158319.949999988</v>
      </c>
      <c r="J17" s="8">
        <f t="shared" si="6"/>
        <v>66291577.670000009</v>
      </c>
      <c r="K17" s="8">
        <f>SUM(K18:K26)</f>
        <v>0</v>
      </c>
      <c r="L17" s="8">
        <f>SUM(L18:L26)</f>
        <v>0</v>
      </c>
      <c r="M17" s="8">
        <f>SUM(M18:M26)</f>
        <v>0</v>
      </c>
      <c r="N17" s="8">
        <f t="shared" ref="N17:O17" si="7">SUM(N18:N26)</f>
        <v>0</v>
      </c>
      <c r="O17" s="8">
        <f t="shared" si="7"/>
        <v>0</v>
      </c>
      <c r="P17" s="8">
        <f t="shared" si="5"/>
        <v>535553049.77000004</v>
      </c>
    </row>
    <row r="18" spans="1:16" x14ac:dyDescent="0.25">
      <c r="A18" s="11" t="s">
        <v>26</v>
      </c>
      <c r="B18" s="26">
        <v>880339930</v>
      </c>
      <c r="C18" s="26">
        <v>14477211.609999999</v>
      </c>
      <c r="D18" s="26">
        <v>66337134.18</v>
      </c>
      <c r="E18" s="26">
        <v>69194217.430000007</v>
      </c>
      <c r="F18" s="26">
        <v>69263306.129999995</v>
      </c>
      <c r="G18" s="26">
        <v>65319312.640000001</v>
      </c>
      <c r="H18" s="26">
        <v>64292794.310000002</v>
      </c>
      <c r="I18" s="26">
        <v>56039937.060000002</v>
      </c>
      <c r="J18" s="26">
        <v>52675949.460000001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8">
        <f t="shared" si="5"/>
        <v>443122651.20999998</v>
      </c>
    </row>
    <row r="19" spans="1:16" x14ac:dyDescent="0.25">
      <c r="A19" s="11" t="s">
        <v>27</v>
      </c>
      <c r="B19" s="26">
        <v>18099539</v>
      </c>
      <c r="C19" s="11"/>
      <c r="D19" s="26">
        <v>211568</v>
      </c>
      <c r="E19" s="26">
        <v>1415400</v>
      </c>
      <c r="F19" s="26">
        <v>4223508</v>
      </c>
      <c r="G19" s="26">
        <v>2611576</v>
      </c>
      <c r="H19" s="26">
        <v>817120</v>
      </c>
      <c r="I19" s="26">
        <v>1567100</v>
      </c>
      <c r="J19" s="26">
        <v>301000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8">
        <f t="shared" si="5"/>
        <v>11147272</v>
      </c>
    </row>
    <row r="20" spans="1:16" x14ac:dyDescent="0.25">
      <c r="A20" s="11" t="s">
        <v>28</v>
      </c>
      <c r="B20" s="26">
        <v>3236060</v>
      </c>
      <c r="C20" s="11"/>
      <c r="D20" s="26">
        <v>82100</v>
      </c>
      <c r="E20" s="26">
        <v>192167</v>
      </c>
      <c r="F20" s="26">
        <v>295101</v>
      </c>
      <c r="G20" s="26">
        <v>70707</v>
      </c>
      <c r="H20" s="26">
        <v>398618</v>
      </c>
      <c r="I20" s="26">
        <v>114224</v>
      </c>
      <c r="J20" s="26">
        <v>26350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8">
        <f t="shared" si="5"/>
        <v>1179267</v>
      </c>
    </row>
    <row r="21" spans="1:16" x14ac:dyDescent="0.25">
      <c r="A21" s="11" t="s">
        <v>29</v>
      </c>
      <c r="B21" s="26">
        <v>28368629</v>
      </c>
      <c r="C21" s="11"/>
      <c r="D21" s="26">
        <v>2840</v>
      </c>
      <c r="E21" s="26">
        <v>1768900</v>
      </c>
      <c r="F21" s="26">
        <v>361176</v>
      </c>
      <c r="G21" s="26">
        <v>881770</v>
      </c>
      <c r="H21" s="26">
        <v>278223.27</v>
      </c>
      <c r="I21" s="26">
        <v>5025300</v>
      </c>
      <c r="J21" s="26">
        <v>2553280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8">
        <f t="shared" si="5"/>
        <v>10871489.27</v>
      </c>
    </row>
    <row r="22" spans="1:16" x14ac:dyDescent="0.25">
      <c r="A22" s="11" t="s">
        <v>30</v>
      </c>
      <c r="B22" s="26">
        <v>107819425</v>
      </c>
      <c r="C22" s="26">
        <v>25843747.68</v>
      </c>
      <c r="D22" s="26">
        <v>2189649</v>
      </c>
      <c r="E22" s="26">
        <v>2679612</v>
      </c>
      <c r="F22" s="26">
        <v>2466123</v>
      </c>
      <c r="G22" s="26">
        <v>4199360.51</v>
      </c>
      <c r="H22" s="26">
        <v>8598076.2599999998</v>
      </c>
      <c r="I22" s="26">
        <v>9250140.3300000001</v>
      </c>
      <c r="J22" s="26">
        <v>3446652.92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8">
        <f t="shared" si="5"/>
        <v>32829614.020000003</v>
      </c>
    </row>
    <row r="23" spans="1:16" x14ac:dyDescent="0.25">
      <c r="A23" s="11" t="s">
        <v>31</v>
      </c>
      <c r="B23" s="26">
        <v>15251020</v>
      </c>
      <c r="C23" s="11"/>
      <c r="D23" s="26">
        <v>90000</v>
      </c>
      <c r="E23" s="26">
        <v>30000</v>
      </c>
      <c r="F23" s="26">
        <v>60000</v>
      </c>
      <c r="G23" s="14">
        <v>0</v>
      </c>
      <c r="H23" s="26">
        <v>0</v>
      </c>
      <c r="I23" s="26">
        <v>6984.1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8">
        <f t="shared" si="5"/>
        <v>186984.1</v>
      </c>
    </row>
    <row r="24" spans="1:16" ht="30" x14ac:dyDescent="0.25">
      <c r="A24" s="15" t="s">
        <v>32</v>
      </c>
      <c r="B24" s="26">
        <v>30766276</v>
      </c>
      <c r="C24" s="15"/>
      <c r="D24" s="26">
        <v>39445</v>
      </c>
      <c r="E24" s="26">
        <v>33886</v>
      </c>
      <c r="F24" s="26">
        <v>33059</v>
      </c>
      <c r="G24" s="26">
        <v>617969</v>
      </c>
      <c r="H24" s="26">
        <v>87718.93</v>
      </c>
      <c r="I24" s="26">
        <v>94863.52</v>
      </c>
      <c r="J24" s="26">
        <v>3456693.02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8">
        <f t="shared" si="5"/>
        <v>4363634.47</v>
      </c>
    </row>
    <row r="25" spans="1:16" x14ac:dyDescent="0.25">
      <c r="A25" s="11" t="s">
        <v>33</v>
      </c>
      <c r="B25" s="26">
        <v>78326992</v>
      </c>
      <c r="C25" s="26">
        <v>1837000</v>
      </c>
      <c r="D25" s="26">
        <v>4703246</v>
      </c>
      <c r="E25" s="26">
        <v>3703125</v>
      </c>
      <c r="F25" s="26">
        <v>3948301</v>
      </c>
      <c r="G25" s="26">
        <v>4006378</v>
      </c>
      <c r="H25" s="26">
        <v>4809080.16</v>
      </c>
      <c r="I25" s="26">
        <v>3702219.33</v>
      </c>
      <c r="J25" s="14">
        <v>1806961.6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8">
        <f>SUM(D25:O25)</f>
        <v>26679311.090000004</v>
      </c>
    </row>
    <row r="26" spans="1:16" x14ac:dyDescent="0.25">
      <c r="A26" s="11" t="s">
        <v>34</v>
      </c>
      <c r="B26" s="26">
        <v>21880681</v>
      </c>
      <c r="C26" s="11"/>
      <c r="D26" s="26">
        <v>10535</v>
      </c>
      <c r="E26" s="26">
        <v>13596</v>
      </c>
      <c r="F26" s="26">
        <v>2245</v>
      </c>
      <c r="G26" s="26">
        <v>2286011.5699999998</v>
      </c>
      <c r="H26" s="26">
        <v>478196.76</v>
      </c>
      <c r="I26" s="26">
        <v>357551.61</v>
      </c>
      <c r="J26" s="14">
        <v>2024690.67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8">
        <f t="shared" si="5"/>
        <v>5172826.6099999994</v>
      </c>
    </row>
    <row r="27" spans="1:16" x14ac:dyDescent="0.25">
      <c r="A27" s="10" t="s">
        <v>35</v>
      </c>
      <c r="B27" s="8">
        <f t="shared" ref="B27:J27" si="8">SUM(B28:B36)</f>
        <v>319132336</v>
      </c>
      <c r="C27" s="8">
        <f t="shared" si="8"/>
        <v>36186436.390000001</v>
      </c>
      <c r="D27" s="8">
        <f t="shared" si="8"/>
        <v>4420989</v>
      </c>
      <c r="E27" s="8">
        <f>SUM(E28:E36)</f>
        <v>1361199</v>
      </c>
      <c r="F27" s="8">
        <f t="shared" si="8"/>
        <v>9872937.7799999993</v>
      </c>
      <c r="G27" s="8">
        <f t="shared" si="8"/>
        <v>3942838.67</v>
      </c>
      <c r="H27" s="8">
        <f t="shared" si="8"/>
        <v>8462542.629999999</v>
      </c>
      <c r="I27" s="8">
        <f t="shared" si="8"/>
        <v>10860064.540000001</v>
      </c>
      <c r="J27" s="8">
        <f t="shared" si="8"/>
        <v>31079813.979999997</v>
      </c>
      <c r="K27" s="8">
        <f>SUM(K28:K36)</f>
        <v>0</v>
      </c>
      <c r="L27" s="8">
        <f>SUM(L28:L36)</f>
        <v>0</v>
      </c>
      <c r="M27" s="8">
        <f>SUM(M28:M36)</f>
        <v>0</v>
      </c>
      <c r="N27" s="8">
        <f t="shared" ref="N27:O27" si="9">SUM(N28:N36)</f>
        <v>0</v>
      </c>
      <c r="O27" s="8">
        <f t="shared" si="9"/>
        <v>0</v>
      </c>
      <c r="P27" s="8">
        <f t="shared" si="5"/>
        <v>70000385.599999994</v>
      </c>
    </row>
    <row r="28" spans="1:16" x14ac:dyDescent="0.25">
      <c r="A28" s="11" t="s">
        <v>36</v>
      </c>
      <c r="B28" s="26">
        <v>2318865</v>
      </c>
      <c r="C28" s="11"/>
      <c r="D28" s="26">
        <v>7797</v>
      </c>
      <c r="E28" s="26">
        <v>4198</v>
      </c>
      <c r="F28" s="26">
        <v>41410</v>
      </c>
      <c r="G28" s="26">
        <v>31614</v>
      </c>
      <c r="H28" s="26">
        <v>476547.93</v>
      </c>
      <c r="I28" s="26">
        <v>101785</v>
      </c>
      <c r="J28" s="26">
        <v>5479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8">
        <f t="shared" si="5"/>
        <v>668830.92999999993</v>
      </c>
    </row>
    <row r="29" spans="1:16" x14ac:dyDescent="0.25">
      <c r="A29" s="11" t="s">
        <v>37</v>
      </c>
      <c r="B29" s="26">
        <v>7424914</v>
      </c>
      <c r="C29" s="11"/>
      <c r="D29" s="26">
        <v>0</v>
      </c>
      <c r="E29" s="14">
        <v>0</v>
      </c>
      <c r="F29" s="26">
        <v>58200</v>
      </c>
      <c r="G29" s="14">
        <v>768</v>
      </c>
      <c r="H29" s="26">
        <v>61754</v>
      </c>
      <c r="I29" s="26">
        <v>57522.5</v>
      </c>
      <c r="J29" s="14">
        <v>440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8">
        <f t="shared" si="5"/>
        <v>178684.5</v>
      </c>
    </row>
    <row r="30" spans="1:16" x14ac:dyDescent="0.25">
      <c r="A30" s="11" t="s">
        <v>38</v>
      </c>
      <c r="B30" s="26">
        <v>8871914</v>
      </c>
      <c r="C30" s="11"/>
      <c r="D30" s="26">
        <v>110989</v>
      </c>
      <c r="E30" s="26">
        <v>3039</v>
      </c>
      <c r="F30" s="26">
        <v>5115</v>
      </c>
      <c r="G30" s="14">
        <v>395</v>
      </c>
      <c r="H30" s="26">
        <v>504218.2</v>
      </c>
      <c r="I30" s="26">
        <v>202418.18</v>
      </c>
      <c r="J30" s="14">
        <v>38635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8">
        <f t="shared" si="5"/>
        <v>864809.37999999989</v>
      </c>
    </row>
    <row r="31" spans="1:16" x14ac:dyDescent="0.25">
      <c r="A31" s="11" t="s">
        <v>39</v>
      </c>
      <c r="B31" s="26">
        <v>386388</v>
      </c>
      <c r="C31" s="11"/>
      <c r="D31" s="12">
        <v>0</v>
      </c>
      <c r="E31" s="14">
        <v>0</v>
      </c>
      <c r="F31" s="14">
        <v>0</v>
      </c>
      <c r="G31" s="14">
        <v>0</v>
      </c>
      <c r="H31" s="26">
        <v>13009.5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8">
        <f t="shared" si="5"/>
        <v>13009.5</v>
      </c>
    </row>
    <row r="32" spans="1:16" x14ac:dyDescent="0.25">
      <c r="A32" s="11" t="s">
        <v>40</v>
      </c>
      <c r="B32" s="26">
        <v>22393261</v>
      </c>
      <c r="C32" s="11"/>
      <c r="D32" s="26">
        <v>7755</v>
      </c>
      <c r="E32" s="14">
        <v>0</v>
      </c>
      <c r="F32" s="14">
        <v>0</v>
      </c>
      <c r="G32" s="26">
        <v>4650</v>
      </c>
      <c r="H32" s="26">
        <v>3055</v>
      </c>
      <c r="I32" s="26">
        <v>3750</v>
      </c>
      <c r="J32" s="26">
        <v>2400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8">
        <f t="shared" si="5"/>
        <v>21610</v>
      </c>
    </row>
    <row r="33" spans="1:16" x14ac:dyDescent="0.25">
      <c r="A33" s="11" t="s">
        <v>41</v>
      </c>
      <c r="B33" s="26">
        <v>53207069</v>
      </c>
      <c r="C33" s="26">
        <v>79407.960000000006</v>
      </c>
      <c r="D33" s="26">
        <v>44414</v>
      </c>
      <c r="E33" s="26">
        <v>13163</v>
      </c>
      <c r="F33" s="26">
        <v>945017.78</v>
      </c>
      <c r="G33" s="26">
        <v>56978</v>
      </c>
      <c r="H33" s="26">
        <v>30236</v>
      </c>
      <c r="I33" s="26">
        <v>1693638.5</v>
      </c>
      <c r="J33" s="14">
        <v>1459722.61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8">
        <f t="shared" si="5"/>
        <v>4243169.8900000006</v>
      </c>
    </row>
    <row r="34" spans="1:16" x14ac:dyDescent="0.25">
      <c r="A34" s="11" t="s">
        <v>42</v>
      </c>
      <c r="B34" s="26">
        <v>172442033</v>
      </c>
      <c r="C34" s="26">
        <v>4318.32</v>
      </c>
      <c r="D34" s="26">
        <v>4106349</v>
      </c>
      <c r="E34" s="26">
        <v>1262765</v>
      </c>
      <c r="F34" s="26">
        <v>8790891</v>
      </c>
      <c r="G34" s="26">
        <v>1959798</v>
      </c>
      <c r="H34" s="26">
        <v>5764916</v>
      </c>
      <c r="I34" s="26">
        <v>7409008.6299999999</v>
      </c>
      <c r="J34" s="14">
        <v>24759747.079999998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8">
        <f t="shared" si="5"/>
        <v>54053474.709999993</v>
      </c>
    </row>
    <row r="35" spans="1:16" ht="30" x14ac:dyDescent="0.25">
      <c r="A35" s="16" t="s">
        <v>99</v>
      </c>
      <c r="B35" s="26">
        <v>0</v>
      </c>
      <c r="C35" s="16"/>
      <c r="D35" s="12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8">
        <f t="shared" si="5"/>
        <v>0</v>
      </c>
    </row>
    <row r="36" spans="1:16" x14ac:dyDescent="0.25">
      <c r="A36" s="11" t="s">
        <v>43</v>
      </c>
      <c r="B36" s="26">
        <v>52087892</v>
      </c>
      <c r="C36" s="26">
        <v>36102710.109999999</v>
      </c>
      <c r="D36" s="26">
        <v>143685</v>
      </c>
      <c r="E36" s="26">
        <v>78034</v>
      </c>
      <c r="F36" s="26">
        <v>32304</v>
      </c>
      <c r="G36" s="26">
        <v>1888635.67</v>
      </c>
      <c r="H36" s="26">
        <v>1608806</v>
      </c>
      <c r="I36" s="26">
        <v>1391941.73</v>
      </c>
      <c r="J36" s="14">
        <v>4813390.29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8">
        <f t="shared" si="5"/>
        <v>9956796.6900000013</v>
      </c>
    </row>
    <row r="37" spans="1:16" x14ac:dyDescent="0.25">
      <c r="A37" s="10" t="s">
        <v>44</v>
      </c>
      <c r="B37" s="8">
        <f t="shared" ref="B37:J37" si="10">SUM(B38:B45)</f>
        <v>42062623</v>
      </c>
      <c r="C37" s="10"/>
      <c r="D37" s="8">
        <f t="shared" si="10"/>
        <v>4627236</v>
      </c>
      <c r="E37" s="8">
        <f t="shared" si="10"/>
        <v>2349236</v>
      </c>
      <c r="F37" s="8">
        <f t="shared" si="10"/>
        <v>2000441</v>
      </c>
      <c r="G37" s="8">
        <f t="shared" si="10"/>
        <v>3628265</v>
      </c>
      <c r="H37" s="8">
        <f t="shared" si="10"/>
        <v>2555304</v>
      </c>
      <c r="I37" s="8">
        <f t="shared" si="10"/>
        <v>2622480</v>
      </c>
      <c r="J37" s="8">
        <f t="shared" si="10"/>
        <v>2420230</v>
      </c>
      <c r="K37" s="8">
        <f>SUM(K38:K45)</f>
        <v>0</v>
      </c>
      <c r="L37" s="8">
        <f>SUM(L38:L45)</f>
        <v>0</v>
      </c>
      <c r="M37" s="8">
        <f>SUM(M38:M45)</f>
        <v>0</v>
      </c>
      <c r="N37" s="8">
        <f t="shared" ref="N37:O37" si="11">SUM(N38:N45)</f>
        <v>0</v>
      </c>
      <c r="O37" s="8">
        <f t="shared" si="11"/>
        <v>0</v>
      </c>
      <c r="P37" s="8">
        <f t="shared" si="5"/>
        <v>20203192</v>
      </c>
    </row>
    <row r="38" spans="1:16" x14ac:dyDescent="0.25">
      <c r="A38" s="11" t="s">
        <v>45</v>
      </c>
      <c r="B38" s="26">
        <v>41812623</v>
      </c>
      <c r="C38" s="11"/>
      <c r="D38" s="26">
        <v>4627236</v>
      </c>
      <c r="E38" s="26">
        <v>2349236</v>
      </c>
      <c r="F38" s="26">
        <v>2000441</v>
      </c>
      <c r="G38" s="26">
        <v>3628265</v>
      </c>
      <c r="H38" s="26">
        <v>2555304</v>
      </c>
      <c r="I38" s="26">
        <v>2622480</v>
      </c>
      <c r="J38" s="26">
        <v>2420230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8">
        <f t="shared" si="5"/>
        <v>20203192</v>
      </c>
    </row>
    <row r="39" spans="1:16" x14ac:dyDescent="0.25">
      <c r="A39" s="11" t="s">
        <v>46</v>
      </c>
      <c r="B39" s="26">
        <v>250000</v>
      </c>
      <c r="C39" s="11"/>
      <c r="D39" s="12">
        <v>0</v>
      </c>
      <c r="E39" s="14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">
        <v>0</v>
      </c>
      <c r="O39" s="1">
        <v>0</v>
      </c>
      <c r="P39" s="8">
        <f t="shared" si="5"/>
        <v>0</v>
      </c>
    </row>
    <row r="40" spans="1:16" x14ac:dyDescent="0.25">
      <c r="A40" s="11" t="s">
        <v>47</v>
      </c>
      <c r="B40" s="26">
        <v>0</v>
      </c>
      <c r="C40" s="11"/>
      <c r="D40" s="12">
        <v>0</v>
      </c>
      <c r="E40" s="14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">
        <v>0</v>
      </c>
      <c r="O40" s="1">
        <v>0</v>
      </c>
      <c r="P40" s="8">
        <f t="shared" si="5"/>
        <v>0</v>
      </c>
    </row>
    <row r="41" spans="1:16" x14ac:dyDescent="0.25">
      <c r="A41" s="11" t="s">
        <v>48</v>
      </c>
      <c r="B41" s="26">
        <v>0</v>
      </c>
      <c r="C41" s="11"/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">
        <v>0</v>
      </c>
      <c r="O41" s="1">
        <v>0</v>
      </c>
      <c r="P41" s="8">
        <f t="shared" si="5"/>
        <v>0</v>
      </c>
    </row>
    <row r="42" spans="1:16" x14ac:dyDescent="0.25">
      <c r="A42" s="11" t="s">
        <v>49</v>
      </c>
      <c r="B42" s="26">
        <v>0</v>
      </c>
      <c r="C42" s="11"/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">
        <v>0</v>
      </c>
      <c r="O42" s="1">
        <v>0</v>
      </c>
      <c r="P42" s="8">
        <f t="shared" si="5"/>
        <v>0</v>
      </c>
    </row>
    <row r="43" spans="1:16" x14ac:dyDescent="0.25">
      <c r="A43" s="11" t="s">
        <v>50</v>
      </c>
      <c r="B43" s="26">
        <v>0</v>
      </c>
      <c r="C43" s="11"/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">
        <v>0</v>
      </c>
      <c r="O43" s="1">
        <v>0</v>
      </c>
      <c r="P43" s="8">
        <f t="shared" si="5"/>
        <v>0</v>
      </c>
    </row>
    <row r="44" spans="1:16" x14ac:dyDescent="0.25">
      <c r="A44" s="11" t="s">
        <v>51</v>
      </c>
      <c r="B44" s="26">
        <v>0</v>
      </c>
      <c r="C44" s="11"/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">
        <v>0</v>
      </c>
      <c r="O44" s="1">
        <v>0</v>
      </c>
      <c r="P44" s="8">
        <f t="shared" si="5"/>
        <v>0</v>
      </c>
    </row>
    <row r="45" spans="1:16" x14ac:dyDescent="0.25">
      <c r="A45" s="11" t="s">
        <v>52</v>
      </c>
      <c r="B45" s="26">
        <v>0</v>
      </c>
      <c r="C45" s="11"/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">
        <v>0</v>
      </c>
      <c r="O45" s="1">
        <v>0</v>
      </c>
      <c r="P45" s="8">
        <f t="shared" si="5"/>
        <v>0</v>
      </c>
    </row>
    <row r="46" spans="1:16" x14ac:dyDescent="0.25">
      <c r="A46" s="10" t="s">
        <v>53</v>
      </c>
      <c r="B46" s="8">
        <f t="shared" ref="B46" si="12">SUM(B47:B52)</f>
        <v>0</v>
      </c>
      <c r="C46" s="10"/>
      <c r="D46" s="8">
        <f t="shared" ref="D46:J46" si="13">SUM(D47:D52)</f>
        <v>0</v>
      </c>
      <c r="E46" s="8">
        <f t="shared" si="13"/>
        <v>0</v>
      </c>
      <c r="F46" s="8">
        <f t="shared" si="13"/>
        <v>0</v>
      </c>
      <c r="G46" s="8">
        <f t="shared" si="13"/>
        <v>0</v>
      </c>
      <c r="H46" s="8">
        <f t="shared" si="13"/>
        <v>0</v>
      </c>
      <c r="I46" s="8">
        <f t="shared" si="13"/>
        <v>0</v>
      </c>
      <c r="J46" s="8">
        <f t="shared" si="13"/>
        <v>0</v>
      </c>
      <c r="K46" s="8">
        <f t="shared" ref="K46:L46" si="14">SUM(K47:K52)</f>
        <v>0</v>
      </c>
      <c r="L46" s="8">
        <f t="shared" si="14"/>
        <v>0</v>
      </c>
      <c r="M46" s="8">
        <f t="shared" ref="M46:N46" si="15">SUM(M47:M52)</f>
        <v>0</v>
      </c>
      <c r="N46" s="8">
        <f t="shared" si="15"/>
        <v>0</v>
      </c>
      <c r="O46" s="8">
        <f t="shared" ref="O46" si="16">SUM(O47:O52)</f>
        <v>0</v>
      </c>
      <c r="P46" s="8">
        <f t="shared" si="5"/>
        <v>0</v>
      </c>
    </row>
    <row r="47" spans="1:16" x14ac:dyDescent="0.25">
      <c r="A47" s="11" t="s">
        <v>54</v>
      </c>
      <c r="B47" s="12">
        <v>0</v>
      </c>
      <c r="C47" s="11"/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">
        <v>0</v>
      </c>
      <c r="O47" s="1">
        <v>0</v>
      </c>
      <c r="P47" s="8">
        <f t="shared" si="5"/>
        <v>0</v>
      </c>
    </row>
    <row r="48" spans="1:16" x14ac:dyDescent="0.25">
      <c r="A48" s="11" t="s">
        <v>55</v>
      </c>
      <c r="B48" s="12">
        <v>0</v>
      </c>
      <c r="C48" s="11"/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">
        <v>0</v>
      </c>
      <c r="O48" s="1">
        <v>0</v>
      </c>
      <c r="P48" s="8">
        <f t="shared" si="5"/>
        <v>0</v>
      </c>
    </row>
    <row r="49" spans="1:16" x14ac:dyDescent="0.25">
      <c r="A49" s="11" t="s">
        <v>56</v>
      </c>
      <c r="B49" s="12">
        <v>0</v>
      </c>
      <c r="C49" s="11"/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">
        <v>0</v>
      </c>
      <c r="O49" s="1">
        <v>0</v>
      </c>
      <c r="P49" s="8">
        <f t="shared" si="5"/>
        <v>0</v>
      </c>
    </row>
    <row r="50" spans="1:16" x14ac:dyDescent="0.25">
      <c r="A50" s="11" t="s">
        <v>57</v>
      </c>
      <c r="B50" s="12">
        <v>0</v>
      </c>
      <c r="C50" s="11"/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">
        <v>0</v>
      </c>
      <c r="O50" s="1">
        <v>0</v>
      </c>
      <c r="P50" s="8">
        <f t="shared" si="5"/>
        <v>0</v>
      </c>
    </row>
    <row r="51" spans="1:16" x14ac:dyDescent="0.25">
      <c r="A51" s="11" t="s">
        <v>58</v>
      </c>
      <c r="B51" s="12">
        <v>0</v>
      </c>
      <c r="C51" s="11"/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">
        <v>0</v>
      </c>
      <c r="O51" s="1">
        <v>0</v>
      </c>
      <c r="P51" s="8">
        <f t="shared" si="5"/>
        <v>0</v>
      </c>
    </row>
    <row r="52" spans="1:16" x14ac:dyDescent="0.25">
      <c r="A52" s="11" t="s">
        <v>59</v>
      </c>
      <c r="B52" s="12">
        <v>0</v>
      </c>
      <c r="C52" s="11"/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">
        <v>0</v>
      </c>
      <c r="O52" s="1">
        <v>0</v>
      </c>
      <c r="P52" s="8">
        <f t="shared" si="5"/>
        <v>0</v>
      </c>
    </row>
    <row r="53" spans="1:16" x14ac:dyDescent="0.25">
      <c r="A53" s="10" t="s">
        <v>60</v>
      </c>
      <c r="B53" s="8">
        <f t="shared" ref="B53:J53" si="17">SUM(B54:B62)</f>
        <v>57539389</v>
      </c>
      <c r="C53" s="8">
        <f t="shared" si="17"/>
        <v>39123818.960000001</v>
      </c>
      <c r="D53" s="8">
        <f t="shared" si="17"/>
        <v>2990</v>
      </c>
      <c r="E53" s="8">
        <f t="shared" si="17"/>
        <v>0</v>
      </c>
      <c r="F53" s="8">
        <f t="shared" si="17"/>
        <v>0</v>
      </c>
      <c r="G53" s="8">
        <f t="shared" si="17"/>
        <v>2673649.0699999998</v>
      </c>
      <c r="H53" s="8">
        <f t="shared" si="17"/>
        <v>422577.7</v>
      </c>
      <c r="I53" s="8">
        <f t="shared" si="17"/>
        <v>14673972.130000001</v>
      </c>
      <c r="J53" s="8">
        <f t="shared" si="17"/>
        <v>18490508.619999997</v>
      </c>
      <c r="K53" s="8">
        <f>SUM(K54:K62)</f>
        <v>0</v>
      </c>
      <c r="L53" s="8">
        <f>SUM(L54:L62)</f>
        <v>0</v>
      </c>
      <c r="M53" s="8">
        <f>SUM(M54:M62)</f>
        <v>0</v>
      </c>
      <c r="N53" s="8">
        <f>SUM(N54:N62)</f>
        <v>0</v>
      </c>
      <c r="O53" s="8">
        <f>SUM(O54:O62)</f>
        <v>0</v>
      </c>
      <c r="P53" s="8">
        <f t="shared" si="5"/>
        <v>36263697.519999996</v>
      </c>
    </row>
    <row r="54" spans="1:16" x14ac:dyDescent="0.25">
      <c r="A54" s="11" t="s">
        <v>61</v>
      </c>
      <c r="B54" s="26">
        <v>16583050</v>
      </c>
      <c r="C54" s="26">
        <v>24567978.870000001</v>
      </c>
      <c r="D54" s="12">
        <v>0</v>
      </c>
      <c r="E54" s="12">
        <v>0</v>
      </c>
      <c r="F54" s="12">
        <v>0</v>
      </c>
      <c r="G54" s="12">
        <v>0</v>
      </c>
      <c r="H54" s="26">
        <v>69253</v>
      </c>
      <c r="I54" s="26">
        <v>7061354.6799999997</v>
      </c>
      <c r="J54" s="26">
        <v>6069368.4299999997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8">
        <f t="shared" si="5"/>
        <v>13199976.109999999</v>
      </c>
    </row>
    <row r="55" spans="1:16" x14ac:dyDescent="0.25">
      <c r="A55" s="11" t="s">
        <v>62</v>
      </c>
      <c r="B55" s="26">
        <v>461782</v>
      </c>
      <c r="C55" s="26">
        <v>1308802.6499999999</v>
      </c>
      <c r="D55" s="26">
        <v>2090</v>
      </c>
      <c r="E55" s="12">
        <v>0</v>
      </c>
      <c r="F55" s="12">
        <v>0</v>
      </c>
      <c r="G55" s="12">
        <v>0</v>
      </c>
      <c r="H55" s="12">
        <v>0</v>
      </c>
      <c r="I55" s="26">
        <v>2443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8">
        <f t="shared" si="5"/>
        <v>4533</v>
      </c>
    </row>
    <row r="56" spans="1:16" x14ac:dyDescent="0.25">
      <c r="A56" s="11" t="s">
        <v>63</v>
      </c>
      <c r="B56" s="26">
        <v>3246483</v>
      </c>
      <c r="C56" s="26">
        <v>2719004.53</v>
      </c>
      <c r="D56" s="12">
        <v>0</v>
      </c>
      <c r="E56" s="12">
        <v>0</v>
      </c>
      <c r="F56" s="12">
        <v>0</v>
      </c>
      <c r="G56" s="12">
        <v>276</v>
      </c>
      <c r="H56" s="12">
        <v>0</v>
      </c>
      <c r="I56" s="26">
        <v>3155859.14</v>
      </c>
      <c r="J56" s="26">
        <v>1932899.15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8">
        <f t="shared" si="5"/>
        <v>5089034.29</v>
      </c>
    </row>
    <row r="57" spans="1:16" x14ac:dyDescent="0.25">
      <c r="A57" s="11" t="s">
        <v>64</v>
      </c>
      <c r="B57" s="26">
        <v>2220274</v>
      </c>
      <c r="C57" s="11"/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8">
        <f t="shared" si="5"/>
        <v>0</v>
      </c>
    </row>
    <row r="58" spans="1:16" x14ac:dyDescent="0.25">
      <c r="A58" s="11" t="s">
        <v>65</v>
      </c>
      <c r="B58" s="26">
        <v>27626136</v>
      </c>
      <c r="C58" s="26">
        <v>6979702.1500000004</v>
      </c>
      <c r="D58" s="26">
        <v>900</v>
      </c>
      <c r="E58" s="12">
        <v>0</v>
      </c>
      <c r="F58" s="12">
        <v>0</v>
      </c>
      <c r="G58" s="26">
        <v>1446878.16</v>
      </c>
      <c r="H58" s="26">
        <v>353324.7</v>
      </c>
      <c r="I58" s="26">
        <v>1941336.32</v>
      </c>
      <c r="J58" s="26">
        <v>10473551.039999999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8">
        <f t="shared" si="5"/>
        <v>14215990.219999999</v>
      </c>
    </row>
    <row r="59" spans="1:16" x14ac:dyDescent="0.25">
      <c r="A59" s="11" t="s">
        <v>66</v>
      </c>
      <c r="B59" s="26">
        <v>1174252</v>
      </c>
      <c r="C59" s="11"/>
      <c r="D59" s="12">
        <v>0</v>
      </c>
      <c r="E59" s="12">
        <v>0</v>
      </c>
      <c r="F59" s="12">
        <v>0</v>
      </c>
      <c r="G59" s="26">
        <v>191143.14</v>
      </c>
      <c r="H59" s="12">
        <v>0</v>
      </c>
      <c r="I59" s="12">
        <v>0</v>
      </c>
      <c r="J59" s="12">
        <v>14690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8">
        <f t="shared" si="5"/>
        <v>205833.14</v>
      </c>
    </row>
    <row r="60" spans="1:16" x14ac:dyDescent="0.25">
      <c r="A60" s="11" t="s">
        <v>67</v>
      </c>
      <c r="B60" s="12">
        <v>0</v>
      </c>
      <c r="C60" s="11"/>
      <c r="D60" s="12">
        <v>0</v>
      </c>
      <c r="E60" s="14">
        <v>0</v>
      </c>
      <c r="F60" s="12">
        <v>0</v>
      </c>
      <c r="G60" s="12">
        <v>0</v>
      </c>
      <c r="H60" s="13"/>
      <c r="I60" s="14">
        <v>0</v>
      </c>
      <c r="J60" s="13">
        <v>0</v>
      </c>
      <c r="K60" s="13">
        <v>0</v>
      </c>
      <c r="L60" s="13">
        <v>0</v>
      </c>
      <c r="M60" s="1">
        <v>0</v>
      </c>
      <c r="N60" s="1">
        <v>0</v>
      </c>
      <c r="O60" s="1">
        <v>0</v>
      </c>
      <c r="P60" s="8">
        <f t="shared" si="5"/>
        <v>0</v>
      </c>
    </row>
    <row r="61" spans="1:16" x14ac:dyDescent="0.25">
      <c r="A61" s="11" t="s">
        <v>68</v>
      </c>
      <c r="B61" s="26">
        <v>6227412</v>
      </c>
      <c r="C61" s="26">
        <v>3548330.76</v>
      </c>
      <c r="D61" s="12">
        <v>0</v>
      </c>
      <c r="E61" s="14">
        <v>0</v>
      </c>
      <c r="F61" s="12">
        <v>0</v>
      </c>
      <c r="G61" s="26">
        <v>1035351.77</v>
      </c>
      <c r="H61" s="13">
        <v>0</v>
      </c>
      <c r="I61" s="26">
        <v>2512978.9900000002</v>
      </c>
      <c r="J61" s="13">
        <v>0</v>
      </c>
      <c r="K61" s="13">
        <v>0</v>
      </c>
      <c r="L61" s="13">
        <v>0</v>
      </c>
      <c r="M61" s="1">
        <v>0</v>
      </c>
      <c r="N61" s="1">
        <v>0</v>
      </c>
      <c r="O61" s="1">
        <v>0</v>
      </c>
      <c r="P61" s="8">
        <f t="shared" si="5"/>
        <v>3548330.7600000002</v>
      </c>
    </row>
    <row r="62" spans="1:16" x14ac:dyDescent="0.25">
      <c r="A62" s="11" t="s">
        <v>69</v>
      </c>
      <c r="B62" s="12">
        <v>0</v>
      </c>
      <c r="C62" s="11"/>
      <c r="D62" s="12">
        <v>0</v>
      </c>
      <c r="E62" s="14">
        <v>0</v>
      </c>
      <c r="F62" s="12">
        <v>0</v>
      </c>
      <c r="G62" s="12">
        <v>0</v>
      </c>
      <c r="H62" s="13">
        <v>0</v>
      </c>
      <c r="I62" s="14"/>
      <c r="J62" s="13">
        <v>0</v>
      </c>
      <c r="K62" s="13">
        <v>0</v>
      </c>
      <c r="L62" s="13">
        <v>0</v>
      </c>
      <c r="M62" s="1">
        <v>0</v>
      </c>
      <c r="N62" s="1">
        <v>0</v>
      </c>
      <c r="O62" s="1">
        <v>0</v>
      </c>
      <c r="P62" s="8">
        <f t="shared" si="5"/>
        <v>0</v>
      </c>
    </row>
    <row r="63" spans="1:16" x14ac:dyDescent="0.25">
      <c r="A63" s="10" t="s">
        <v>70</v>
      </c>
      <c r="B63" s="8">
        <f t="shared" ref="B63:J63" si="18">SUM(B64:B67)</f>
        <v>898290000</v>
      </c>
      <c r="C63" s="8">
        <f t="shared" si="18"/>
        <v>488986800.91000003</v>
      </c>
      <c r="D63" s="8">
        <f t="shared" si="18"/>
        <v>0</v>
      </c>
      <c r="E63" s="8">
        <f t="shared" si="18"/>
        <v>83364690.769999996</v>
      </c>
      <c r="F63" s="8">
        <f t="shared" si="18"/>
        <v>22529810.5</v>
      </c>
      <c r="G63" s="8">
        <f t="shared" si="18"/>
        <v>181119020.49000001</v>
      </c>
      <c r="H63" s="8">
        <f t="shared" si="18"/>
        <v>47304804.280000001</v>
      </c>
      <c r="I63" s="8">
        <f t="shared" si="18"/>
        <v>64123022.020000003</v>
      </c>
      <c r="J63" s="8">
        <f t="shared" si="18"/>
        <v>414130595.72000003</v>
      </c>
      <c r="K63" s="8">
        <f>SUM(K64:K67)</f>
        <v>0</v>
      </c>
      <c r="L63" s="8">
        <f>SUM(L64:L67)</f>
        <v>0</v>
      </c>
      <c r="M63" s="8">
        <f>SUM(M64:M67)</f>
        <v>0</v>
      </c>
      <c r="N63" s="8">
        <f>SUM(N64:N67)</f>
        <v>0</v>
      </c>
      <c r="O63" s="8">
        <f>SUM(O64:O67)</f>
        <v>0</v>
      </c>
      <c r="P63" s="8">
        <f t="shared" si="5"/>
        <v>812571943.77999997</v>
      </c>
    </row>
    <row r="64" spans="1:16" x14ac:dyDescent="0.25">
      <c r="A64" s="11" t="s">
        <v>71</v>
      </c>
      <c r="B64" s="26">
        <v>650000</v>
      </c>
      <c r="C64" s="11"/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8">
        <f t="shared" si="5"/>
        <v>0</v>
      </c>
    </row>
    <row r="65" spans="1:16" x14ac:dyDescent="0.25">
      <c r="A65" s="11" t="s">
        <v>72</v>
      </c>
      <c r="B65" s="26">
        <v>897640000</v>
      </c>
      <c r="C65" s="26">
        <v>488986800.91000003</v>
      </c>
      <c r="D65" s="12">
        <v>0</v>
      </c>
      <c r="E65" s="26">
        <v>83364690.769999996</v>
      </c>
      <c r="F65" s="26">
        <v>22529810.5</v>
      </c>
      <c r="G65" s="26">
        <v>181119020.49000001</v>
      </c>
      <c r="H65" s="26">
        <v>47304804.280000001</v>
      </c>
      <c r="I65" s="26">
        <v>64123022.020000003</v>
      </c>
      <c r="J65" s="26">
        <v>414130595.72000003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8">
        <f t="shared" si="5"/>
        <v>812571943.77999997</v>
      </c>
    </row>
    <row r="66" spans="1:16" x14ac:dyDescent="0.25">
      <c r="A66" s="11" t="s">
        <v>73</v>
      </c>
      <c r="B66" s="12">
        <v>0</v>
      </c>
      <c r="C66" s="11"/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">
        <v>0</v>
      </c>
      <c r="N66" s="1">
        <v>0</v>
      </c>
      <c r="O66" s="1">
        <v>0</v>
      </c>
      <c r="P66" s="8">
        <f t="shared" si="5"/>
        <v>0</v>
      </c>
    </row>
    <row r="67" spans="1:16" ht="30" x14ac:dyDescent="0.25">
      <c r="A67" s="15" t="s">
        <v>74</v>
      </c>
      <c r="B67" s="12">
        <v>0</v>
      </c>
      <c r="C67" s="15"/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">
        <v>0</v>
      </c>
      <c r="N67" s="1">
        <v>0</v>
      </c>
      <c r="O67" s="1">
        <v>0</v>
      </c>
      <c r="P67" s="8">
        <f t="shared" si="5"/>
        <v>0</v>
      </c>
    </row>
    <row r="68" spans="1:16" x14ac:dyDescent="0.25">
      <c r="A68" s="10" t="s">
        <v>75</v>
      </c>
      <c r="B68" s="8">
        <f t="shared" ref="B68" si="19">SUM(B69:B70)</f>
        <v>0</v>
      </c>
      <c r="C68" s="10"/>
      <c r="D68" s="8">
        <f t="shared" ref="D68:J68" si="20">SUM(D69:D70)</f>
        <v>0</v>
      </c>
      <c r="E68" s="8">
        <f t="shared" si="20"/>
        <v>0</v>
      </c>
      <c r="F68" s="8">
        <f t="shared" si="20"/>
        <v>0</v>
      </c>
      <c r="G68" s="8">
        <f t="shared" si="20"/>
        <v>0</v>
      </c>
      <c r="H68" s="8">
        <f t="shared" si="20"/>
        <v>0</v>
      </c>
      <c r="I68" s="8">
        <f t="shared" si="20"/>
        <v>0</v>
      </c>
      <c r="J68" s="8">
        <f t="shared" si="20"/>
        <v>0</v>
      </c>
      <c r="K68" s="8">
        <f t="shared" ref="K68:L68" si="21">SUM(K69:K70)</f>
        <v>0</v>
      </c>
      <c r="L68" s="8">
        <f t="shared" si="21"/>
        <v>0</v>
      </c>
      <c r="M68" s="8">
        <v>0</v>
      </c>
      <c r="N68" s="8">
        <v>0</v>
      </c>
      <c r="O68" s="8">
        <v>0</v>
      </c>
      <c r="P68" s="8">
        <f t="shared" si="5"/>
        <v>0</v>
      </c>
    </row>
    <row r="69" spans="1:16" x14ac:dyDescent="0.25">
      <c r="A69" s="11" t="s">
        <v>76</v>
      </c>
      <c r="B69" s="12">
        <v>0</v>
      </c>
      <c r="C69" s="11"/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">
        <v>0</v>
      </c>
      <c r="N69" s="1">
        <v>0</v>
      </c>
      <c r="O69" s="1">
        <v>0</v>
      </c>
      <c r="P69" s="8">
        <f t="shared" si="5"/>
        <v>0</v>
      </c>
    </row>
    <row r="70" spans="1:16" x14ac:dyDescent="0.25">
      <c r="A70" s="11" t="s">
        <v>77</v>
      </c>
      <c r="B70" s="12">
        <v>0</v>
      </c>
      <c r="C70" s="11"/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">
        <v>0</v>
      </c>
      <c r="N70" s="1">
        <v>0</v>
      </c>
      <c r="O70" s="1">
        <v>0</v>
      </c>
      <c r="P70" s="8">
        <f t="shared" si="5"/>
        <v>0</v>
      </c>
    </row>
    <row r="71" spans="1:16" x14ac:dyDescent="0.25">
      <c r="A71" s="10" t="s">
        <v>78</v>
      </c>
      <c r="B71" s="8">
        <f t="shared" ref="B71" si="22">SUM(B72:B74)</f>
        <v>0</v>
      </c>
      <c r="C71" s="10"/>
      <c r="D71" s="8">
        <f t="shared" ref="D71:J71" si="23">SUM(D72:D74)</f>
        <v>0</v>
      </c>
      <c r="E71" s="8">
        <f t="shared" si="23"/>
        <v>0</v>
      </c>
      <c r="F71" s="8">
        <f t="shared" si="23"/>
        <v>0</v>
      </c>
      <c r="G71" s="8">
        <f t="shared" si="23"/>
        <v>0</v>
      </c>
      <c r="H71" s="8">
        <f t="shared" si="23"/>
        <v>0</v>
      </c>
      <c r="I71" s="8">
        <f t="shared" si="23"/>
        <v>0</v>
      </c>
      <c r="J71" s="8">
        <f t="shared" si="23"/>
        <v>0</v>
      </c>
      <c r="K71" s="8">
        <f t="shared" ref="K71:L71" si="24">SUM(K72:K74)</f>
        <v>0</v>
      </c>
      <c r="L71" s="8">
        <f t="shared" si="24"/>
        <v>0</v>
      </c>
      <c r="M71" s="8">
        <v>0</v>
      </c>
      <c r="N71" s="8">
        <v>0</v>
      </c>
      <c r="O71" s="8">
        <v>0</v>
      </c>
      <c r="P71" s="8">
        <f t="shared" si="5"/>
        <v>0</v>
      </c>
    </row>
    <row r="72" spans="1:16" x14ac:dyDescent="0.25">
      <c r="A72" s="11" t="s">
        <v>79</v>
      </c>
      <c r="B72" s="12">
        <v>0</v>
      </c>
      <c r="C72" s="11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">
        <v>0</v>
      </c>
      <c r="N72" s="1">
        <v>0</v>
      </c>
      <c r="O72" s="1">
        <v>0</v>
      </c>
      <c r="P72" s="8">
        <f t="shared" si="5"/>
        <v>0</v>
      </c>
    </row>
    <row r="73" spans="1:16" x14ac:dyDescent="0.25">
      <c r="A73" s="11" t="s">
        <v>80</v>
      </c>
      <c r="B73" s="12">
        <v>0</v>
      </c>
      <c r="C73" s="11"/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">
        <v>0</v>
      </c>
      <c r="N73" s="1">
        <v>0</v>
      </c>
      <c r="O73" s="1">
        <v>0</v>
      </c>
      <c r="P73" s="8">
        <f t="shared" si="5"/>
        <v>0</v>
      </c>
    </row>
    <row r="74" spans="1:16" x14ac:dyDescent="0.25">
      <c r="A74" s="11" t="s">
        <v>81</v>
      </c>
      <c r="B74" s="12">
        <v>0</v>
      </c>
      <c r="C74" s="11"/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">
        <v>0</v>
      </c>
      <c r="N74" s="1">
        <v>0</v>
      </c>
      <c r="O74" s="1">
        <v>0</v>
      </c>
      <c r="P74" s="8">
        <f t="shared" si="5"/>
        <v>0</v>
      </c>
    </row>
    <row r="75" spans="1:16" x14ac:dyDescent="0.25">
      <c r="A75" s="6" t="s">
        <v>82</v>
      </c>
      <c r="B75" s="7">
        <f t="shared" ref="B75" si="25">SUM(B76+B79+B82)</f>
        <v>0</v>
      </c>
      <c r="C75" s="7">
        <f t="shared" ref="C75:J75" si="26">SUM(C76+C79+C82)</f>
        <v>62554857.839999996</v>
      </c>
      <c r="D75" s="7">
        <f t="shared" si="26"/>
        <v>0</v>
      </c>
      <c r="E75" s="7">
        <f t="shared" si="26"/>
        <v>25691090.260000002</v>
      </c>
      <c r="F75" s="7">
        <f t="shared" si="26"/>
        <v>39237763.079999998</v>
      </c>
      <c r="G75" s="7">
        <f t="shared" si="26"/>
        <v>23843145.489999998</v>
      </c>
      <c r="H75" s="7">
        <f t="shared" si="26"/>
        <v>29935104.940000001</v>
      </c>
      <c r="I75" s="7">
        <f t="shared" si="26"/>
        <v>10858191.890000001</v>
      </c>
      <c r="J75" s="7">
        <f t="shared" si="26"/>
        <v>11550326.93</v>
      </c>
      <c r="K75" s="7">
        <f t="shared" ref="K75:N75" si="27">SUM(K76+K79+K82)</f>
        <v>0</v>
      </c>
      <c r="L75" s="7">
        <f t="shared" si="27"/>
        <v>0</v>
      </c>
      <c r="M75" s="8">
        <f>SUM(M76+M79+M82)</f>
        <v>0</v>
      </c>
      <c r="N75" s="8">
        <f t="shared" si="27"/>
        <v>0</v>
      </c>
      <c r="O75" s="8">
        <f t="shared" ref="O75" si="28">SUM(O76+O79+O82)</f>
        <v>0</v>
      </c>
      <c r="P75" s="8">
        <f t="shared" si="5"/>
        <v>141115622.59</v>
      </c>
    </row>
    <row r="76" spans="1:16" x14ac:dyDescent="0.25">
      <c r="A76" s="10" t="s">
        <v>83</v>
      </c>
      <c r="B76" s="8">
        <v>0</v>
      </c>
      <c r="C76" s="10"/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f t="shared" si="5"/>
        <v>0</v>
      </c>
    </row>
    <row r="77" spans="1:16" x14ac:dyDescent="0.25">
      <c r="A77" s="11" t="s">
        <v>84</v>
      </c>
      <c r="B77" s="12">
        <v>0</v>
      </c>
      <c r="C77" s="11"/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">
        <v>0</v>
      </c>
      <c r="N77" s="1">
        <v>0</v>
      </c>
      <c r="O77" s="1">
        <v>0</v>
      </c>
      <c r="P77" s="8">
        <f t="shared" ref="P77:P83" si="29">SUM(D77:O77)</f>
        <v>0</v>
      </c>
    </row>
    <row r="78" spans="1:16" x14ac:dyDescent="0.25">
      <c r="A78" s="11" t="s">
        <v>85</v>
      </c>
      <c r="B78" s="12">
        <v>0</v>
      </c>
      <c r="C78" s="11"/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">
        <v>0</v>
      </c>
      <c r="N78" s="1">
        <v>0</v>
      </c>
      <c r="O78" s="1">
        <v>0</v>
      </c>
      <c r="P78" s="8">
        <f t="shared" si="29"/>
        <v>0</v>
      </c>
    </row>
    <row r="79" spans="1:16" x14ac:dyDescent="0.25">
      <c r="A79" s="10" t="s">
        <v>86</v>
      </c>
      <c r="B79" s="17">
        <f t="shared" ref="B79" si="30">SUM(B80:B81)</f>
        <v>0</v>
      </c>
      <c r="C79" s="17">
        <f t="shared" ref="C79:J79" si="31">SUM(C80:C81)</f>
        <v>62554857.839999996</v>
      </c>
      <c r="D79" s="17">
        <f t="shared" si="31"/>
        <v>0</v>
      </c>
      <c r="E79" s="17">
        <f t="shared" si="31"/>
        <v>25691090.260000002</v>
      </c>
      <c r="F79" s="17">
        <f t="shared" si="31"/>
        <v>39237763.079999998</v>
      </c>
      <c r="G79" s="17">
        <f t="shared" si="31"/>
        <v>23843145.489999998</v>
      </c>
      <c r="H79" s="17">
        <f t="shared" si="31"/>
        <v>29935104.940000001</v>
      </c>
      <c r="I79" s="17">
        <f t="shared" si="31"/>
        <v>10858191.890000001</v>
      </c>
      <c r="J79" s="17">
        <f t="shared" si="31"/>
        <v>11550326.93</v>
      </c>
      <c r="K79" s="17">
        <f t="shared" ref="K79" si="32">SUM(K80:K81)</f>
        <v>0</v>
      </c>
      <c r="L79" s="17">
        <f>SUM(L80:L81)</f>
        <v>0</v>
      </c>
      <c r="M79" s="17">
        <f>SUM(M80:M81)</f>
        <v>0</v>
      </c>
      <c r="N79" s="17">
        <f>SUM(N80:N81)</f>
        <v>0</v>
      </c>
      <c r="O79" s="17">
        <f>SUM(O80:O81)</f>
        <v>0</v>
      </c>
      <c r="P79" s="8">
        <f t="shared" si="29"/>
        <v>141115622.59</v>
      </c>
    </row>
    <row r="80" spans="1:16" x14ac:dyDescent="0.25">
      <c r="A80" s="11" t="s">
        <v>87</v>
      </c>
      <c r="B80" s="14">
        <v>0</v>
      </c>
      <c r="C80" s="26">
        <v>62554857.839999996</v>
      </c>
      <c r="D80" s="14">
        <v>0</v>
      </c>
      <c r="E80" s="26">
        <v>25691090.260000002</v>
      </c>
      <c r="F80" s="26">
        <v>39237763.079999998</v>
      </c>
      <c r="G80" s="26">
        <v>23843145.489999998</v>
      </c>
      <c r="H80" s="26">
        <v>29935104.940000001</v>
      </c>
      <c r="I80" s="26">
        <v>10858191.890000001</v>
      </c>
      <c r="J80" s="26">
        <v>11550326.93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8">
        <f t="shared" si="29"/>
        <v>141115622.59</v>
      </c>
    </row>
    <row r="81" spans="1:17" x14ac:dyDescent="0.25">
      <c r="A81" s="11" t="s">
        <v>88</v>
      </c>
      <c r="B81" s="12">
        <v>0</v>
      </c>
      <c r="C81" s="11"/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">
        <v>0</v>
      </c>
      <c r="N81" s="1">
        <v>0</v>
      </c>
      <c r="O81" s="1">
        <v>0</v>
      </c>
      <c r="P81" s="8">
        <f t="shared" si="29"/>
        <v>0</v>
      </c>
    </row>
    <row r="82" spans="1:17" x14ac:dyDescent="0.25">
      <c r="A82" s="10" t="s">
        <v>89</v>
      </c>
      <c r="B82" s="8">
        <f t="shared" ref="B82:L82" si="33">SUM(B83)</f>
        <v>0</v>
      </c>
      <c r="C82" s="10"/>
      <c r="D82" s="8">
        <f t="shared" si="33"/>
        <v>0</v>
      </c>
      <c r="E82" s="8">
        <f t="shared" si="33"/>
        <v>0</v>
      </c>
      <c r="F82" s="8">
        <f t="shared" si="33"/>
        <v>0</v>
      </c>
      <c r="G82" s="8">
        <f t="shared" si="33"/>
        <v>0</v>
      </c>
      <c r="H82" s="8">
        <f t="shared" si="33"/>
        <v>0</v>
      </c>
      <c r="I82" s="8">
        <f t="shared" si="33"/>
        <v>0</v>
      </c>
      <c r="J82" s="8">
        <f t="shared" si="33"/>
        <v>0</v>
      </c>
      <c r="K82" s="8">
        <f t="shared" si="33"/>
        <v>0</v>
      </c>
      <c r="L82" s="8">
        <f t="shared" si="33"/>
        <v>0</v>
      </c>
      <c r="M82" s="8">
        <v>0</v>
      </c>
      <c r="N82" s="8">
        <v>0</v>
      </c>
      <c r="O82" s="8">
        <v>0</v>
      </c>
      <c r="P82" s="8">
        <f t="shared" si="29"/>
        <v>0</v>
      </c>
    </row>
    <row r="83" spans="1:17" x14ac:dyDescent="0.25">
      <c r="A83" s="11" t="s">
        <v>90</v>
      </c>
      <c r="B83" s="12">
        <v>0</v>
      </c>
      <c r="C83" s="11"/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">
        <v>0</v>
      </c>
      <c r="N83" s="1">
        <v>0</v>
      </c>
      <c r="O83" s="1">
        <v>0</v>
      </c>
      <c r="P83" s="8">
        <f t="shared" si="29"/>
        <v>0</v>
      </c>
    </row>
    <row r="84" spans="1:17" x14ac:dyDescent="0.25">
      <c r="A84" s="18" t="s">
        <v>91</v>
      </c>
      <c r="B84" s="19">
        <f t="shared" ref="B84:J84" si="34">SUM(B10+B75)</f>
        <v>4275895244</v>
      </c>
      <c r="C84" s="19">
        <f t="shared" si="34"/>
        <v>669009873.3900001</v>
      </c>
      <c r="D84" s="19">
        <f t="shared" si="34"/>
        <v>218116513.18000001</v>
      </c>
      <c r="E84" s="19">
        <f t="shared" si="34"/>
        <v>327886242.45999998</v>
      </c>
      <c r="F84" s="19">
        <f t="shared" si="34"/>
        <v>282107125.49000001</v>
      </c>
      <c r="G84" s="19">
        <f t="shared" si="34"/>
        <v>428889295.46000004</v>
      </c>
      <c r="H84" s="19">
        <f>SUM(H10+H75)</f>
        <v>297769702.24000001</v>
      </c>
      <c r="I84" s="19">
        <f t="shared" si="34"/>
        <v>308922127.52999997</v>
      </c>
      <c r="J84" s="19">
        <f t="shared" si="34"/>
        <v>677258426.91999996</v>
      </c>
      <c r="K84" s="19">
        <f t="shared" ref="K84:P84" si="35">SUM(K10+K75)</f>
        <v>0</v>
      </c>
      <c r="L84" s="19">
        <f t="shared" si="35"/>
        <v>0</v>
      </c>
      <c r="M84" s="19">
        <f t="shared" si="35"/>
        <v>0</v>
      </c>
      <c r="N84" s="19">
        <f t="shared" si="35"/>
        <v>0</v>
      </c>
      <c r="O84" s="19">
        <f t="shared" si="35"/>
        <v>0</v>
      </c>
      <c r="P84" s="19">
        <f t="shared" si="35"/>
        <v>2540949433.2799997</v>
      </c>
      <c r="Q84" s="13" t="s">
        <v>98</v>
      </c>
    </row>
    <row r="85" spans="1:17" x14ac:dyDescent="0.25">
      <c r="L85" s="1"/>
      <c r="M85" s="1"/>
      <c r="N85" s="1"/>
    </row>
    <row r="86" spans="1:17" x14ac:dyDescent="0.25">
      <c r="D86" s="26"/>
      <c r="E86" s="26"/>
      <c r="L86" s="1"/>
      <c r="M86" s="1"/>
      <c r="N86" s="1"/>
    </row>
    <row r="87" spans="1:17" x14ac:dyDescent="0.25">
      <c r="A87" s="20" t="s">
        <v>92</v>
      </c>
      <c r="B87" s="20"/>
      <c r="C87" s="20"/>
      <c r="D87" s="28"/>
      <c r="E87" s="26"/>
      <c r="F87" s="13"/>
      <c r="G87" s="13"/>
      <c r="H87" s="13"/>
      <c r="I87" s="22"/>
      <c r="K87" s="13"/>
      <c r="L87" s="1"/>
      <c r="M87" s="32" t="s">
        <v>93</v>
      </c>
      <c r="N87" s="32"/>
      <c r="O87" s="32"/>
    </row>
    <row r="88" spans="1:17" x14ac:dyDescent="0.25">
      <c r="A88" s="20" t="s">
        <v>94</v>
      </c>
      <c r="B88" s="20"/>
      <c r="C88" s="20"/>
      <c r="D88" s="21"/>
      <c r="E88" s="26" t="s">
        <v>98</v>
      </c>
      <c r="F88" s="13"/>
      <c r="G88" s="13"/>
      <c r="H88" s="13"/>
      <c r="I88" s="23"/>
      <c r="J88" s="23"/>
      <c r="K88" s="13"/>
      <c r="L88" s="1"/>
      <c r="M88" s="31" t="s">
        <v>95</v>
      </c>
      <c r="N88" s="31"/>
      <c r="O88" s="31"/>
    </row>
    <row r="89" spans="1:17" x14ac:dyDescent="0.25">
      <c r="A89" s="20" t="s">
        <v>96</v>
      </c>
      <c r="B89" s="20"/>
      <c r="C89" s="20"/>
      <c r="D89" s="21"/>
      <c r="F89" s="13"/>
      <c r="G89" s="13"/>
      <c r="H89" s="13"/>
      <c r="I89" s="24"/>
      <c r="J89" s="20"/>
      <c r="K89" s="13"/>
      <c r="L89" s="1"/>
      <c r="M89" s="31" t="s">
        <v>97</v>
      </c>
      <c r="N89" s="31"/>
      <c r="O89" s="31"/>
    </row>
    <row r="90" spans="1:17" x14ac:dyDescent="0.25">
      <c r="A90" s="25" t="s">
        <v>103</v>
      </c>
      <c r="B90" s="25"/>
      <c r="C90" s="25"/>
      <c r="F90" s="13"/>
      <c r="G90" s="13"/>
      <c r="H90" s="13"/>
      <c r="I90" s="13" t="s">
        <v>98</v>
      </c>
      <c r="J90" s="13" t="s">
        <v>98</v>
      </c>
      <c r="K90" s="13"/>
      <c r="L90" s="1"/>
      <c r="M90" s="13"/>
      <c r="N90" s="1"/>
    </row>
    <row r="91" spans="1:17" ht="15.75" thickBot="1" x14ac:dyDescent="0.3">
      <c r="A91" s="30" t="s">
        <v>104</v>
      </c>
      <c r="L91" s="1"/>
      <c r="N91" s="1"/>
    </row>
    <row r="92" spans="1:17" x14ac:dyDescent="0.25">
      <c r="A92" s="38" t="s">
        <v>108</v>
      </c>
      <c r="B92" s="42"/>
    </row>
    <row r="93" spans="1:17" x14ac:dyDescent="0.25">
      <c r="A93" s="39" t="s">
        <v>106</v>
      </c>
      <c r="B93" s="43"/>
    </row>
    <row r="94" spans="1:17" x14ac:dyDescent="0.25">
      <c r="A94" s="41" t="s">
        <v>107</v>
      </c>
      <c r="B94" s="44"/>
    </row>
    <row r="95" spans="1:17" ht="60" customHeight="1" thickBot="1" x14ac:dyDescent="0.3">
      <c r="A95" s="40" t="s">
        <v>105</v>
      </c>
      <c r="B95" s="45"/>
    </row>
  </sheetData>
  <mergeCells count="12">
    <mergeCell ref="A92:B92"/>
    <mergeCell ref="A93:B93"/>
    <mergeCell ref="A94:B94"/>
    <mergeCell ref="A95:B95"/>
    <mergeCell ref="M88:O88"/>
    <mergeCell ref="M89:O89"/>
    <mergeCell ref="M87:O87"/>
    <mergeCell ref="A3:P3"/>
    <mergeCell ref="A4:P4"/>
    <mergeCell ref="A5:P5"/>
    <mergeCell ref="A6:P6"/>
    <mergeCell ref="A7:P7"/>
  </mergeCells>
  <pageMargins left="0.39370078740157483" right="0.19685039370078741" top="0.39370078740157483" bottom="0.39370078740157483" header="0.31496062992125984" footer="0.31496062992125984"/>
  <pageSetup scale="44" orientation="landscape" horizontalDpi="0" verticalDpi="0" r:id="rId1"/>
  <rowBreaks count="1" manualBreakCount="1">
    <brk id="81" max="15" man="1"/>
  </rowBreaks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2024-08-21T13:46:56Z</cp:lastPrinted>
  <dcterms:created xsi:type="dcterms:W3CDTF">2022-04-12T12:20:50Z</dcterms:created>
  <dcterms:modified xsi:type="dcterms:W3CDTF">2024-08-21T13:49:44Z</dcterms:modified>
</cp:coreProperties>
</file>