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0" yWindow="0" windowWidth="20730" windowHeight="11685" activeTab="2"/>
  </bookViews>
  <sheets>
    <sheet name="Programa 11" sheetId="2" r:id="rId1"/>
    <sheet name="Programa 12" sheetId="5" r:id="rId2"/>
    <sheet name="Programa 13" sheetId="6" r:id="rId3"/>
    <sheet name="Historial de Cambios" sheetId="3" state="hidden" r:id="rId4"/>
    <sheet name="Validacion datos" sheetId="4" state="hidden" r:id="rId5"/>
  </sheets>
  <externalReferences>
    <externalReference r:id="rId6"/>
  </externalReferences>
  <definedNames>
    <definedName name="_xlnm.Print_Area" localSheetId="3">'Historial de Cambios'!$A$1:$F$43</definedName>
    <definedName name="_xlnm.Print_Area" localSheetId="0">'Programa 11'!$A$1:$J$75</definedName>
    <definedName name="_xlnm.Print_Area" localSheetId="1">'Programa 12'!$A$1:$L$81</definedName>
    <definedName name="_xlnm.Print_Area" localSheetId="2">'Programa 13'!$A$1:$J$68</definedName>
    <definedName name="_xlnm.Print_Titles" localSheetId="3">'Historial de Cambios'!$1:$7</definedName>
    <definedName name="_xlnm.Print_Titles" localSheetId="0">'Programa 11'!$1:$6</definedName>
    <definedName name="_xlnm.Print_Titles" localSheetId="1">'Programa 12'!$1:$6</definedName>
    <definedName name="_xlnm.Print_Titles" localSheetId="2">'Programa 13'!$1:$6</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 i="6" l="1"/>
  <c r="I43" i="6" l="1"/>
  <c r="N45" i="5"/>
  <c r="O44" i="5"/>
  <c r="O45" i="5"/>
  <c r="N44" i="5"/>
  <c r="O45" i="2"/>
  <c r="O46" i="2"/>
  <c r="N46" i="2"/>
  <c r="N45" i="2"/>
  <c r="F39" i="2"/>
  <c r="J45" i="2"/>
  <c r="F38" i="6"/>
  <c r="I38" i="6" s="1"/>
  <c r="F39" i="5"/>
  <c r="A39" i="2" l="1"/>
  <c r="I45" i="2"/>
  <c r="I39" i="5" l="1"/>
  <c r="C39" i="5"/>
  <c r="J46" i="2"/>
  <c r="I39" i="2"/>
  <c r="C39" i="2"/>
  <c r="A38" i="6"/>
  <c r="A39" i="5" l="1"/>
  <c r="I46" i="2"/>
  <c r="J43" i="6" l="1"/>
  <c r="I44" i="5" l="1"/>
  <c r="J44" i="5"/>
  <c r="J45" i="5" l="1"/>
  <c r="I45" i="5"/>
  <c r="C23" i="5"/>
</calcChain>
</file>

<file path=xl/sharedStrings.xml><?xml version="1.0" encoding="utf-8"?>
<sst xmlns="http://schemas.openxmlformats.org/spreadsheetml/2006/main" count="406" uniqueCount="265">
  <si>
    <t>Eje estratégico:</t>
  </si>
  <si>
    <t>Objetivo general:</t>
  </si>
  <si>
    <t>Objetivo(s) específico(s):</t>
  </si>
  <si>
    <t>Presupuesto Inicial</t>
  </si>
  <si>
    <t>Presupuesto Ejecutado</t>
  </si>
  <si>
    <t xml:space="preserve"> Presupuesto Anual </t>
  </si>
  <si>
    <t>Causas y justificación del desvío:</t>
  </si>
  <si>
    <t>Logros alcanzados:</t>
  </si>
  <si>
    <t>Financiero % 
F=D/B</t>
  </si>
  <si>
    <t>Avance</t>
  </si>
  <si>
    <t>Presupuesto Vigente</t>
  </si>
  <si>
    <t>Física %
 E=C/A</t>
  </si>
  <si>
    <t>Porcentaje de Ejecución (ejecutado/vigente)</t>
  </si>
  <si>
    <t>Línea(s) de acción:</t>
  </si>
  <si>
    <t>Ejecución Trimestral</t>
  </si>
  <si>
    <t>Código</t>
  </si>
  <si>
    <t>Documento Relacionado</t>
  </si>
  <si>
    <t>Fecha Versión</t>
  </si>
  <si>
    <t>Versión</t>
  </si>
  <si>
    <t>DEC-FOR013</t>
  </si>
  <si>
    <t>I.I - Completar los datos requeridos sobre la institución</t>
  </si>
  <si>
    <t>Capítulo</t>
  </si>
  <si>
    <t>II. Contribución a la Estrategia Nacional de Desarrollo</t>
  </si>
  <si>
    <t>Eje</t>
  </si>
  <si>
    <t>Objetivo General</t>
  </si>
  <si>
    <t>Objetivo Específico</t>
  </si>
  <si>
    <t>Indicador</t>
  </si>
  <si>
    <t>Producto</t>
  </si>
  <si>
    <t>HISTORIAL DE CAMBIOS</t>
  </si>
  <si>
    <t>REVISIÓN</t>
  </si>
  <si>
    <t>FECHA</t>
  </si>
  <si>
    <t>SECCIÓN</t>
  </si>
  <si>
    <t>DESCRIPCIÓN</t>
  </si>
  <si>
    <t>REVISADO POR</t>
  </si>
  <si>
    <t>APROBADO POR</t>
  </si>
  <si>
    <t>Todas</t>
  </si>
  <si>
    <t>Creación del Documento</t>
  </si>
  <si>
    <t>1.1.1</t>
  </si>
  <si>
    <t>Imperio de la ley y seguridad ciudadana</t>
  </si>
  <si>
    <t>1.1.2</t>
  </si>
  <si>
    <t>Democracia participativa y ciudadanía responsable</t>
  </si>
  <si>
    <t>1.2.1</t>
  </si>
  <si>
    <t>Fortalecer el respeto a la ley y sancionar su incumplimiento a través de un sistema de administración de justicia accesible a toda la población, eficiente en el despacho judicial y ágil en los procesos judiciales</t>
  </si>
  <si>
    <t>Seguridad y convivencia pacífica</t>
  </si>
  <si>
    <t>1.2.2</t>
  </si>
  <si>
    <t>Construir un clima de seguridad ciudadana basado en el combate a las múltiples causas que originan la delincuencia, la violencia en la convivencia social y el crimen organizado, mediante la articulación eficiente de las políticas de prevención, persecución y sanción</t>
  </si>
  <si>
    <t>1.3.1</t>
  </si>
  <si>
    <t>Salud y seguridad social integral</t>
  </si>
  <si>
    <t>1.3.2</t>
  </si>
  <si>
    <t>Igualdad de derechos y oportunidades</t>
  </si>
  <si>
    <t>1.3.3</t>
  </si>
  <si>
    <t>Cohesión territorial</t>
  </si>
  <si>
    <t>1.4.1</t>
  </si>
  <si>
    <t>Garantizar la defensa de los intereses nacionales en los espacios terrestre, marítimo y aéreo</t>
  </si>
  <si>
    <t>Vivienda digna en entornos saludables</t>
  </si>
  <si>
    <t>1.4.2</t>
  </si>
  <si>
    <t>Cultura e identidad nacional en un mundo global</t>
  </si>
  <si>
    <t>2.1.1</t>
  </si>
  <si>
    <t>Implantar y garantizar un sistema educativo nacional de calidad</t>
  </si>
  <si>
    <t>Deportes y recreación física para el desarrollo humano</t>
  </si>
  <si>
    <t>2.1.2</t>
  </si>
  <si>
    <t>Universalizar la educación desde el nivel inicial hasta completar el nivel medio</t>
  </si>
  <si>
    <t>Economía articulada, innovadora y ambientalmente sostenible, con una estructura productiva que genera crecimiento alto y sostenido, con trabajo digno, que se inserta de forma competitiva en la economía global</t>
  </si>
  <si>
    <t>2.2.1</t>
  </si>
  <si>
    <t>Garantizar el derecho de la población al acceso a un modelo de atención integral, con calidad y calidez, que privilegie la promoción de la salud y la prevención de la enfermedad, mediante la consolidación del Sistema Nacional de Salud</t>
  </si>
  <si>
    <t>Energía confiable y ambientalmente sostenible</t>
  </si>
  <si>
    <t>2.2.2</t>
  </si>
  <si>
    <t>Universalizar el aseguramiento en salud para garantizar el acceso a servicios de salud y reducir el gasto de bolsillo</t>
  </si>
  <si>
    <t>Competitividad e innovavión en un ambiente favorable a la cooperación y la responsabilidad social</t>
  </si>
  <si>
    <t>2.2.3</t>
  </si>
  <si>
    <t>Garantizar un sistema universal, único y sostenible de Seguridad Social frente a los riesgos de vejez, discapacidad y sobrevivencia, integrando y transparentando los regímenes segmentados existentes, en conformidad con la ley 87-00</t>
  </si>
  <si>
    <t>Empleos suficientes y dignos</t>
  </si>
  <si>
    <t>2.3.1</t>
  </si>
  <si>
    <t>Construir una cultura de igualdad y equidad entre hombres y mujeres</t>
  </si>
  <si>
    <t>2.3.2</t>
  </si>
  <si>
    <t>Elevar el capital humano y social y las oportunidades enconómicas para la población en condiciones de pobreza, a fin de elvar su empleabilidad, capacidad de generación de ingresos y mejoría de las condiciones de vida.</t>
  </si>
  <si>
    <t>Manejo sostenible del medio ambiente</t>
  </si>
  <si>
    <t>2.3.3</t>
  </si>
  <si>
    <t>Disminuir la pobreza mediante un efectivo y eficiente sistema de protección social, que tome en cuenta las necesidades y vulnerabilidades a lo largo del ciclo de vida</t>
  </si>
  <si>
    <t>Eficaz gestión de riesgos para minimizar pérdidas humanas, económicas y ambientales.</t>
  </si>
  <si>
    <t>2.3.4</t>
  </si>
  <si>
    <t>2.3.5</t>
  </si>
  <si>
    <t>Proteger a la población adulta mayor, en particular aquella en condiciones de vulnerabilidad, e impulsar su inclusión económica y social</t>
  </si>
  <si>
    <t>2.3.6</t>
  </si>
  <si>
    <t>Proteger a las personas con discapacidad, en particular aquellas en condiciones de vulnerabilidad, e impulsar su inclusión económica y social</t>
  </si>
  <si>
    <t>2.3.7</t>
  </si>
  <si>
    <t>DESARROLLO INSTITUCIONAL</t>
  </si>
  <si>
    <t>2.3.8</t>
  </si>
  <si>
    <t>DESARROLLO SOCIAL</t>
  </si>
  <si>
    <t>2.4.1</t>
  </si>
  <si>
    <t>DESARROLLO PRODUCTIVO</t>
  </si>
  <si>
    <t>2.4.2</t>
  </si>
  <si>
    <t>DESARROLLO SOSTENIBLE</t>
  </si>
  <si>
    <t>2.4.3</t>
  </si>
  <si>
    <t>Promover el desarrollo sostenible de la zona fronteriza</t>
  </si>
  <si>
    <t>2.5.1</t>
  </si>
  <si>
    <t>2.5.2</t>
  </si>
  <si>
    <t>Garantizar el acceso universal a servicios de agua potable y saneamiento, provistos con calidad y eficiencia</t>
  </si>
  <si>
    <t>2.6.1</t>
  </si>
  <si>
    <t>Recuperar, promover y desarrollar los diferentes procesos y manifestaciones culturales que reafirman la identidad nacional, en un marco de participación, pluralidad, equidad de género y apertura al entorno regional y global</t>
  </si>
  <si>
    <t>2.6.2</t>
  </si>
  <si>
    <t>Promover el desarrollo de la industria cultural</t>
  </si>
  <si>
    <t>2.7.1</t>
  </si>
  <si>
    <t>Promover la cultura de práctica sistemática de actividades físicas y del deporte para elevar la calidad de vida</t>
  </si>
  <si>
    <t>3.1.1</t>
  </si>
  <si>
    <t>3.1.2</t>
  </si>
  <si>
    <t>3.1.3</t>
  </si>
  <si>
    <t>3.2.1</t>
  </si>
  <si>
    <t>3.2.2</t>
  </si>
  <si>
    <t>Garantizar un suministro de combustibles confiable, diversificado, a precios competitivos y en condiciones de sostenibilidad ambiental</t>
  </si>
  <si>
    <t>3.3.1</t>
  </si>
  <si>
    <t>Desarrollar un entorno regulador que asegure un funcionamiento ordenado de los mercados y un clima de inversión y negocios pro-competitivo en un marco de responsabilidad social</t>
  </si>
  <si>
    <t>3.3.2</t>
  </si>
  <si>
    <t>Consolidar el clima de paz laboral para apoyar la generación de empleo decente</t>
  </si>
  <si>
    <t>3.3.3</t>
  </si>
  <si>
    <t>Consolidar un sistema de educación superior de calidad, que responda a las necesidades del desarrollo de la Nación</t>
  </si>
  <si>
    <t>3.3.4</t>
  </si>
  <si>
    <t>3.3.5</t>
  </si>
  <si>
    <t>Lograr acceso universal y uso productivo de las tecnologías de la información y comunicación (TIC)</t>
  </si>
  <si>
    <t>3.3.6</t>
  </si>
  <si>
    <t>Expandir la cobertura y mejorar la calidad y competitividad de la infraestructura y servicios de transporte, logística, orientándolos a la integración del territorio, al apoyo del desarrollo productivo a la inserción competitiva en los mercados internacionales.</t>
  </si>
  <si>
    <t>3.3.7</t>
  </si>
  <si>
    <t>3.4.1</t>
  </si>
  <si>
    <t>Propiciar mayores niveles de inversión, tanto nacional como extranjera, en actividades de alto valor agregado y capacidad de generación de empleo decente</t>
  </si>
  <si>
    <t>3.4.2</t>
  </si>
  <si>
    <t>3.4.3</t>
  </si>
  <si>
    <t>Elevar la eficiencia, capacidad de inversión y productividad de las micro, pequeñas y medianas empresas (MIPYME).</t>
  </si>
  <si>
    <t>3.5.1</t>
  </si>
  <si>
    <t>Impulsar el desarrollo exportador sobre la base de una inserción competitiva en los mercados internacionales</t>
  </si>
  <si>
    <t>3.5.2</t>
  </si>
  <si>
    <t>Crear la infraestructura (física e institucional) de normalización, metrología, reglamentación técnica y acreditación, que garantice el cumplimiento de los requisitos de los mercados globales y un compromiso con la excelencia</t>
  </si>
  <si>
    <t>3.5.3</t>
  </si>
  <si>
    <t>Elevar la productividad, competitividad y sostenibilidad ambiental y financiera de las cadenas agroproductivas, a fin de contribuir a la seguridad alimentaria, aprovechar el potencial exportador y generar empleo e ingresos para la población rural</t>
  </si>
  <si>
    <t>3.5.4</t>
  </si>
  <si>
    <t>Desarrollar un sector manufacturero articulador del aparato productivo nacional, ambientalmente sostenible e integrado a los mercados globales con creciente escalamiento en las cadenas de valor</t>
  </si>
  <si>
    <t>3.5.5</t>
  </si>
  <si>
    <t>3.5.6</t>
  </si>
  <si>
    <t>Consolidar un entorno adecuado que incentive la inversión para el desarrollo sostenible del sector minero</t>
  </si>
  <si>
    <t>4.1.1</t>
  </si>
  <si>
    <t>Proteger y usar de forma sostenible los bienes y servicios de los ecosistemas, la bio-diversidad y el patrimonio natural de la nación, incluidos los recursos marinos</t>
  </si>
  <si>
    <t>4.1.2</t>
  </si>
  <si>
    <t>4.1.3</t>
  </si>
  <si>
    <t>4.1.4</t>
  </si>
  <si>
    <t>Gestionar el recurso agua de manera eficiente y sostenible, para garantizar la seguridad hídrica</t>
  </si>
  <si>
    <t>4.2.1</t>
  </si>
  <si>
    <t>4.3.1</t>
  </si>
  <si>
    <t>Reducir la vulnerabilidad, avanzar en la adaptación a los efectos del cambio climático y contribuir a la mitigación de sus causas</t>
  </si>
  <si>
    <t>Adecuada adaptación al cambio climático</t>
  </si>
  <si>
    <t>Estructura productiva sectorial y territorialmente adecuada, integrada competitivamente a la economía global y que aprovecha las oportunidades del mercado local.</t>
  </si>
  <si>
    <t>Educación de calidad para todos y todas</t>
  </si>
  <si>
    <t>Estructurar una administración pública eficiente que actúe con honestidad, transparencia y rendición de cuentas y se oriente a la obtención de resultados en beneficio de la sociedad y del desarrollo nacional y local</t>
  </si>
  <si>
    <t>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t>
  </si>
  <si>
    <t>Promover la calidad de la democracia, sus principios, instituciones y procedimientos, facilitando la participación institucional y organizada de la población y el ejercicio responsable de los derechos y deberes ciudadanos</t>
  </si>
  <si>
    <t>Promover la consolidación del sistema electoral y de partidos políticos para garantizar la actuación responsable, democrática y transparente de los actores e instituciones del sistema político</t>
  </si>
  <si>
    <t>Fortalecer las capacidades de control y fiscalización del Congreso Nacional para proteger los recursos públicos y asegurar su uso eficiente, eficaz y transparente</t>
  </si>
  <si>
    <t>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t>
  </si>
  <si>
    <t>Proteger a los niños, niñas, adolescentes y jóvenes desde la primera infancia para propiciar su desarrollo integral e inclusión social</t>
  </si>
  <si>
    <t>Ordenar los flujos migratorios conforme a las necesidades del desarrollo nacional</t>
  </si>
  <si>
    <t>Promover y proteger los derechos de la población dominicana en el exterior y propiciar la conservación de su identidad nacional</t>
  </si>
  <si>
    <t>Integrar la dimensión de la cohesión territorial en el diseño y la gestión de las políticas públicas</t>
  </si>
  <si>
    <t>Reducir la disparidad urbano-rural e interregional en el acceso a servicios y oportunidades económicas, mediante la promoción de un desarrollo territorial ordenado e inclusivo</t>
  </si>
  <si>
    <t>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t>
  </si>
  <si>
    <t>Garantizar la sostenibilidad macroeconómica</t>
  </si>
  <si>
    <t>Consolidar una gestión de las finanzas públicas sostenible, que asigne los recursos en función de las prioridades del desarrollo nacional y propicie una distribución equitativa de la renta nacional</t>
  </si>
  <si>
    <t>Consolidar un sistema financiero eficiente, solvente y profundo que apoye la generación de ahorro y su canalización al desarrollo productivo</t>
  </si>
  <si>
    <t>Asegurar un suministro confiable de electricidad, a precios competitivos y en condiciones de sostenibilidad financiera y ambiental</t>
  </si>
  <si>
    <t>Fortalecer el sistema nacional de ciencia, tecnoloíia e innovación para dea respuestas a las demandas económicas, sociales y culturales de la nación y propiciar la inserción en la sociedad y economía del conocimiento</t>
  </si>
  <si>
    <t>Convertir al país en un centro logístico regional, aprovechando sus ventajas de localización geográfica</t>
  </si>
  <si>
    <t>Consolidar el Sistema de Formación y Capacitación Continua para el Trabajo, a fin de acompañar al aparato productivo en su proceso de escalamiento de valor, facilitar la inserción en el mercado laboral y desarrollar capacidades emprendedoras</t>
  </si>
  <si>
    <t>Apoyar la competitividad, diversificación y sostenibilidad del sector turismo</t>
  </si>
  <si>
    <t>Promover la producción y el consumo sostenibles</t>
  </si>
  <si>
    <t>Desarrollar una gestión integral de desechos, sustancias contaminantes y fuentes de contaminación</t>
  </si>
  <si>
    <t>Desarrollar un eficaz sistema nacional de gestión integral de riesgos, con activa participación de las comunidades y gobiernos locales, que minimice los daños y posibilite la recuperación rápida y sostenible de las áreas y poblaciones afectadas</t>
  </si>
  <si>
    <t>Administración pública transparente, eficiente y orientada</t>
  </si>
  <si>
    <t>III. Información del Programa</t>
  </si>
  <si>
    <t>IV.I - Desempeño financiero</t>
  </si>
  <si>
    <t>IV. Formulación y Ejecución Física-Financiera</t>
  </si>
  <si>
    <t>IV.II - Formulación y Ejecución Trimestral de las Metas por Producto</t>
  </si>
  <si>
    <t>V. Análisis de los Logros y Desviaciones</t>
  </si>
  <si>
    <t>V.I - Información de Logros y Desviaciones por Producto</t>
  </si>
  <si>
    <t xml:space="preserve">Producto: </t>
  </si>
  <si>
    <t xml:space="preserve">Descripción del producto: </t>
  </si>
  <si>
    <r>
      <rPr>
        <b/>
        <sz val="10"/>
        <rFont val="Calibri"/>
        <family val="2"/>
      </rPr>
      <t>Nota:</t>
    </r>
    <r>
      <rPr>
        <sz val="10"/>
        <rFont val="Calibri"/>
        <family val="2"/>
      </rPr>
      <t xml:space="preserve"> llenar un formulario por programa</t>
    </r>
  </si>
  <si>
    <t xml:space="preserve">VI. I - De acuerdo a los eventos presentados durante la ejecución del producto, ¿qué aspecto puede mejorarse? </t>
  </si>
  <si>
    <t>Nombre:</t>
  </si>
  <si>
    <t>Descripción:</t>
  </si>
  <si>
    <t>Misión</t>
  </si>
  <si>
    <t>Visión</t>
  </si>
  <si>
    <t>Informe de Evaluación Trimestral de las Metas Físicas-Financieras</t>
  </si>
  <si>
    <t>28/03/2019</t>
  </si>
  <si>
    <t>Patria Sención
Encargada Dpto. Empresas Públicas Financieras
Manuel de Jesús
Encargado Dpto. Empresas Públicas No Financieras</t>
  </si>
  <si>
    <t>César De la Cruz
Encargado Dpto. Evaluación del Gasto</t>
  </si>
  <si>
    <t>Abastecimiento de Agua Potable</t>
  </si>
  <si>
    <t>Este programa se basa en su principal actividad en la construcción rehabilitación  y   ampliación  de  los  sistemas  de  abastecimiento de aguas potables a nivel nacional en las áreas bajo su jurisdicción, dando así solución a los problemas de desabastecimiento o deficiencia en cantidad o calidad del servicio ofrecido: siendo en este punto, relacionado al servicio, donde converge la segunda actividad denominada "Sistemas de Tratamiento de Agua  Potable",  la  cual  se  focaliza  y  desarrolla en aquellas acciones  u  operaciones de mantenimiento, reconstrucción y rehabilitación del componente" Planta de Tratamiento". Como parte del proceso de transformación del agua cruda a través del sistema de abastecimiento.</t>
  </si>
  <si>
    <t>AMPLIAR Y GARANTIZA LA COBERTURA Y CONTINUIDAD DE AGUA POTABLE</t>
  </si>
  <si>
    <t>OE1: Incrementar y garantizar la producción de agua potable de manera continua y con los niveles de presión adecuadas.</t>
  </si>
  <si>
    <t>1.1.1.1: Impulsar la inversión en construcción en S.A.A.P. mediante Planes Anuales y Plurianuales de Inversión Pública basados en la identificación de zonas con baja capacidad instalada.</t>
  </si>
  <si>
    <t>Subcapítulo</t>
  </si>
  <si>
    <t>Física
(A)</t>
  </si>
  <si>
    <t>Financiera
(B)</t>
  </si>
  <si>
    <t>Física 
(C)</t>
  </si>
  <si>
    <t>Financiera 
 (D)</t>
  </si>
  <si>
    <t>I -Información Institucional</t>
  </si>
  <si>
    <t>OES1:Incrementar la construcción de infraestructura de producción de agua potable en territorios con baja capacidad instalada</t>
  </si>
  <si>
    <t>Saneamiento y Disposición de Aguas Residuales</t>
  </si>
  <si>
    <t>Este  programa  tiene  como  fin  emprender en la institución actividades dirigidas a la mejora y  ampliación  de  las  redes  de los  sistemas  de  alcantarillados,  a través de la construcción de nuevos sistemas, reconstrucción y rehabilitación de los sistemas existentes y de un plan de  mantenimiento y operación adecuada de los sistemas de alcantarillados, desde sus fases de recolección de las aguas residuales y saneamiento y/o tratamiento, hasta la disposición de las mismas.</t>
  </si>
  <si>
    <r>
      <rPr>
        <b/>
        <sz val="11"/>
        <rFont val="Calibri"/>
        <family val="2"/>
      </rPr>
      <t>Nota:</t>
    </r>
    <r>
      <rPr>
        <sz val="11"/>
        <rFont val="Calibri"/>
        <family val="2"/>
      </rPr>
      <t xml:space="preserve"> llenar un formulario por programa</t>
    </r>
  </si>
  <si>
    <t xml:space="preserve">Gestión Comercial </t>
  </si>
  <si>
    <t>Clientes/usuarios atendidos</t>
  </si>
  <si>
    <t>M3 de aguas residuales recolectadas</t>
  </si>
  <si>
    <t>M3 de aguas residuales tratadas</t>
  </si>
  <si>
    <t>M3 de agua producida</t>
  </si>
  <si>
    <t>Unidad Ejecutora</t>
  </si>
  <si>
    <t>Resultado Asociado:</t>
  </si>
  <si>
    <t>Programación Trimestral</t>
  </si>
  <si>
    <t>Financiera
(D)</t>
  </si>
  <si>
    <t>Física 
(E)</t>
  </si>
  <si>
    <t>Financiera 
 (F)</t>
  </si>
  <si>
    <t>Física
(C )</t>
  </si>
  <si>
    <r>
      <t>Beneficiarios:</t>
    </r>
    <r>
      <rPr>
        <sz val="12"/>
        <color rgb="FF000000"/>
        <rFont val="Calibri Light"/>
        <family val="2"/>
        <scheme val="major"/>
      </rPr>
      <t xml:space="preserve"> </t>
    </r>
  </si>
  <si>
    <r>
      <t xml:space="preserve">VI. </t>
    </r>
    <r>
      <rPr>
        <b/>
        <sz val="11"/>
        <color theme="0"/>
        <rFont val="Calibri Light"/>
        <family val="2"/>
        <scheme val="major"/>
      </rPr>
      <t>Oportunidades de Mejora</t>
    </r>
  </si>
  <si>
    <r>
      <rPr>
        <b/>
        <sz val="10"/>
        <rFont val="Calibri Light"/>
        <family val="2"/>
        <scheme val="major"/>
      </rPr>
      <t>Nota:</t>
    </r>
    <r>
      <rPr>
        <sz val="10"/>
        <rFont val="Calibri Light"/>
        <family val="2"/>
        <scheme val="major"/>
      </rPr>
      <t xml:space="preserve"> llenar un formulario por programa</t>
    </r>
  </si>
  <si>
    <r>
      <t>Beneficiarios:</t>
    </r>
    <r>
      <rPr>
        <sz val="11"/>
        <color rgb="FF000000"/>
        <rFont val="Calibri Light"/>
        <family val="2"/>
        <scheme val="major"/>
      </rPr>
      <t xml:space="preserve"> </t>
    </r>
  </si>
  <si>
    <t>VI. Oportunidades de Mejora</t>
  </si>
  <si>
    <t>Lineamientos para la Ejecución Presupuestaria de las Empresas Públicas no Financieras e Instituciones Públicas Financieras para el ejercicio 2023</t>
  </si>
  <si>
    <t xml:space="preserve">6104 CORPORACION DEL ACUEDUCTO Y ALCANTARILLADO DE SANTIAGO </t>
  </si>
  <si>
    <t xml:space="preserve">01 CORPORACION DEL ACUEDUCTO Y ALCANTARILLADO DE SANTIAGO </t>
  </si>
  <si>
    <t xml:space="preserve">0001 CORPORACION DEL ACUEDUCTO Y ALCANTARILLADO DE SANTIAGO </t>
  </si>
  <si>
    <t>Satisfacer las necesidades de agua potable y saneamiento de la provincia de Santiago para mejorar la calidad de vida de sus habitantes.</t>
  </si>
  <si>
    <t>Ser una institución innovadora, modelo en la región del Caribe, socialmente responsable y autosostenible con usuarios satisfechos y conscientes del valor del agua.</t>
  </si>
  <si>
    <t>Residentes en el área de jurisdicción del CORAASAN</t>
  </si>
  <si>
    <t xml:space="preserve">7683-Residentes de los sectores bajo la jurisdicción de CORAASAN con distribución de agua potable a través de la red pública 
</t>
  </si>
  <si>
    <t>7687-Residentes de los sectores bajo la jurisdicción de CORAASAN con producción de agua potable a través de la red pública</t>
  </si>
  <si>
    <t>Residentes en el área de jurisdicción de CORAASAN</t>
  </si>
  <si>
    <t xml:space="preserve"> 7684-Residentes de los sectores bajo la jurisdicción de CORAASAN con servicio de recolección de agua residual a través de la red de alcantarillado 
</t>
  </si>
  <si>
    <t>7685-Residentes de los sectores bajo la jurisdicción de CORAASAN con aguas residuales tratadas y vertidas al medio ambiente conforme a los parámetros establecidos por las normas</t>
  </si>
  <si>
    <t xml:space="preserve">7686-Residentes de los sectores bajo la jurisdicción de CORAASAN reciben atención a las solicitudes de servicios comerciales, reclamos y denuncias 
</t>
  </si>
  <si>
    <t>Una Sociedad con Igualdad de Derecho y Oportunidades</t>
  </si>
  <si>
    <t xml:space="preserve">Vivienda digna en entornos saludables. </t>
  </si>
  <si>
    <t>Garantizar el acceso universal a servicios de agua potable y saneamiento, provistos con calidad y eficiencia.</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</si>
  <si>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</si>
  <si>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Este programa pretende desarrollar la actividad de comercialización del servicio de agua potable basándoseen la eficientización de la gestión de  la facturación y las cobranzas  que ingresan por la venta del servicio de abastecimiento de agua potables y recolección de aguas residuales, al mismo tiempo que se pretende regularizar, actualizar e incorporar tanto a los usuarios existentes como a los nuevos.</t>
  </si>
  <si>
    <t xml:space="preserve">Este producto se refiere a la cantidad de usuarios con contrato que tiene la institución los cuales reciben múltiples servicios comerciales (instalación, letura, facturación, cobranzas, atención a reclamos, etc.) </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</si>
  <si>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</si>
  <si>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 xml:space="preserve">7683-Residentes de los sectores bajo la jurisdicción de CORAASAN con distribución de agua potable a través de la red pública </t>
  </si>
  <si>
    <t xml:space="preserve">El presupuesto físico alcanzó un alto nivel de cumplimiento a pesar de que el presupuesto financiero estuvo muy por debajo de lo presupuestado. La ejecución física y la financiera en CORAASAN no varían de manera proporcional. </t>
  </si>
  <si>
    <t>Este producto mide la cantidad de agua distribuida por la Institución en metros cúbicos. Se asume un nivel de pérdidas físicas de un 20% de acuerdo a estudios del BID.</t>
  </si>
  <si>
    <t>Este producto mide la cantidad de agua residual recolectada por la Institución en metros cúbicos</t>
  </si>
  <si>
    <t>Este producto mide la cantidad de agua residual tratada y vertida a los cuerpos naturales de agua por la Institución en metros cúbicos</t>
  </si>
  <si>
    <t xml:space="preserve">Este producto mide la cantidad de agua producida  por la Institución en metros cúbicos. </t>
  </si>
  <si>
    <t xml:space="preserve">Las normativas contables de cierre emitidas por DIGECOG y el proceso para agregar al presupuesto las disponibilidades de saldo del año anterior, impidieron que las ejecuciones de compra y contrataciones se cumplieran según lo planificado. Vale también destacar que CORAASAN no tiene toda su ejecución en línea y durante el corte del primer trimestre no se había realizado el registro pago percepción. A pesar de todo esto, se cumplió en más de un 95% el presupuesto físico. </t>
  </si>
  <si>
    <t xml:space="preserve">Las normativas contables de cierre emitidas por DIGECOG y el proceso para agregar al presupuesto las disponibilidades de saldo del año anterior, impidieron que las ejecuciones de compra y contrataciones se cumplieran según lo planificado. Vale también destacar que CORAASAN no tiene toda su ejecución en línea y durante el corte del primer trimestre no se había realizado el registro pago percepción. A pesar de todo esto, se cumplió en más de un 90% el presupuesto físico. </t>
  </si>
  <si>
    <t>Aún se requiere medir de manera más precisa la cantidad de nuevos contratos que se generan por regularización de usuarios clandestinos para conocer la contribución de dicha gestión a la meta de clientes. También se requiere sincerizar el presupuesto institucional y ejecutar en línea los objetos del gasto faltantes.</t>
  </si>
  <si>
    <t>M3 de agua distribuida</t>
  </si>
  <si>
    <t xml:space="preserve">Al finalizar el segundo trimestre del año ya se ha logrado el 98.6% de la meta anual y se superó la meta trimestral en 382 clientes. El presupuesto financiero no está contemplando el gasto en remuneraciones ya que este no se ejecuta en línea en SIGEF. </t>
  </si>
  <si>
    <t>El crecimiento de la ciudad de Santiago en los últimos 2 años ha favorecido que se generan más nuevos contratos de los estipulados en la planificación plurianual. A nivel financiero el SIGEF no está mostrando la ejecución del objeto remuneraciones, con lo cual, la ejecución se presenta más baja de lo que realmente es.</t>
  </si>
  <si>
    <t xml:space="preserve">El presupuesto físico alcanzó un alto nivel de cumplimiento a pesar de que el presupuesto financiero estuvo por debajo de lo presupuestado. La ejecución física y la financiera en CORAASAN no varían de manera proporcional. </t>
  </si>
  <si>
    <t>Si bien está logrando una buena ejecución física, es necesario sincerizar el presupuesto institucional a los ingresos percibidos para que a nivel financiero se puedan evidenciar niveles normales de cumplimiento. Mientras tanto se estará trabajando en acelerar los registros de pago percepción.</t>
  </si>
  <si>
    <t xml:space="preserve">El presupuesto físico alcanzó un buen nivel de cumplimiento a pesar de que el presupuesto financiero estuvo muy por debajo de lo presupuestado. La ejecución física y la financiera en CORAASAN no varían de manera proporcional. </t>
  </si>
  <si>
    <t>CORAASAN no tiene toda su ejecución en línea y durante el corte del segundo trimestre no se había realizado el registro pago percepción al 100%. A pesar de todo esto, se cumplió en más de un 93% el presupuesto físico y la ejecución subió bastante, tomando en cuenta que no es posible ejecutar todo el presupuesto programado debido a que este toma en cuenta los ingresos facturados y no los percibidos.</t>
  </si>
  <si>
    <t>CORAASAN no tiene toda su ejecución en línea y durante el corte del segundo trimestre no se había realizado el registro pago percepción al 100%. A pesar de todo esto, se cumplió en más de un 88% el presupuesto físico y la ejecución financiera subió bastante en relación al periodo anterior, tomando en cuenta que no es posible ejecutar todo el presupuesto programado debido a que este toma en cuenta los ingresos facturados y no los percibidos.</t>
  </si>
  <si>
    <t xml:space="preserve">El presupuesto físico se logró a pesar de que el presupuesto financiero estuvo muy por debajo de lo presupuestado. La ejecución física y la financiera en CORAASAN no varían de manera proporcional. </t>
  </si>
  <si>
    <t>CORAASAN no tiene toda su ejecución en línea y durante el corte del segundo trimestre no se había realizado el registro pago percepción al 100%. A pesar de todo esto, se cumplió la meta del presupuesto físico pero la ejecución financiera no quedó por debajo, tomando en cuenta que no es posible ejecutar todo el presupuesto programado debido a que este toma en cuenta los ingresos facturados y no los percibidos.</t>
  </si>
  <si>
    <t>Si bien está logrando una buena ejecución física, es necesario sincerizar el presupuesto institucional a los ingresos percibidos para que a nivel financiero se puedan evidenciar niveles normales de cumplimiento. Mientras tanto, se estará trabajando en acelerar los registros de pago percepción.</t>
  </si>
  <si>
    <t xml:space="preserve">7686-Residentes de los sectores bajo la jurisdicción de CORAASAN reciben atención a las solicitudes de servicios comerciales, reclamos y denuncias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</si>
</sst>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_-* #,##0.00_-;\-* #,##0.00_-;_-* &quot;-&quot;??_-;_-@_-"/>
    <numFmt numFmtId="165" formatCode="[$-10409]#,##0.00;\-#,##0.00"/>
    <numFmt numFmtId="166" formatCode="[$-10409]0.00%"/>
    <numFmt numFmtId="167" formatCode="dd/mm/yyyy;@"/>
    <numFmt numFmtId="168" formatCode="_(* #,##0_);_(* \(#,##0\);_(* &quot;-&quot;??_);_(@_)"/>
    <numFmt numFmtId="169" formatCode="[$-10409]#,##0;\-#,##0"/>
    <numFmt numFmtId="170" formatCode="_-* #,##0_-;\-* #,##0_-;_-* &quot;-&quot;??_-;_-@_-"/>
  </numFmts>
  <fonts count="34" x14ac:knownFonts="1">
    <font>
      <sz val="11"/>
      <color rgb="FF000000"/>
      <name val="Calibri"/>
      <family val="2"/>
      <scheme val="minor"/>
    </font>
    <font>
      <sz val="11"/>
      <color theme="1"/>
      <name val="Calibri"/>
      <family val="2"/>
      <scheme val="minor"/>
    </font>
    <font>
      <sz val="11"/>
      <name val="Calibri"/>
      <family val="2"/>
    </font>
    <font>
      <sz val="10"/>
      <name val="Calibri"/>
      <family val="2"/>
    </font>
    <font>
      <sz val="11"/>
      <color rgb="FF000000"/>
      <name val="Calibri"/>
      <family val="2"/>
      <scheme val="minor"/>
    </font>
    <font>
      <b/>
      <sz val="11"/>
      <color theme="1"/>
      <name val="Calibri"/>
      <family val="2"/>
      <scheme val="minor"/>
    </font>
    <font>
      <b/>
      <sz val="14"/>
      <name val="Calibri"/>
      <family val="2"/>
    </font>
    <font>
      <b/>
      <sz val="9"/>
      <color rgb="FFFFFFFF"/>
      <name val="Calibri"/>
      <family val="2"/>
    </font>
    <font>
      <sz val="9"/>
      <name val="Calibri"/>
      <family val="2"/>
    </font>
    <font>
      <sz val="9"/>
      <color rgb="FF000000"/>
      <name val="Calibri"/>
      <family val="2"/>
    </font>
    <font>
      <sz val="9"/>
      <color rgb="FF383838"/>
      <name val="Calibri"/>
      <family val="2"/>
    </font>
    <font>
      <b/>
      <sz val="10"/>
      <name val="Calibri"/>
      <family val="2"/>
    </font>
    <font>
      <b/>
      <sz val="11"/>
      <name val="Calibri"/>
      <family val="2"/>
    </font>
    <font>
      <b/>
      <sz val="11"/>
      <color rgb="FFFF0000"/>
      <name val="Calibri"/>
      <family val="2"/>
    </font>
    <font>
      <b/>
      <sz val="16"/>
      <color rgb="FF000000"/>
      <name val="Calibri Light"/>
      <family val="2"/>
      <scheme val="major"/>
    </font>
    <font>
      <b/>
      <sz val="12"/>
      <color rgb="FF000000"/>
      <name val="Calibri Light"/>
      <family val="2"/>
      <scheme val="major"/>
    </font>
    <font>
      <b/>
      <sz val="9"/>
      <color rgb="FF000000"/>
      <name val="Calibri Light"/>
      <family val="2"/>
      <scheme val="major"/>
    </font>
    <font>
      <sz val="9"/>
      <color rgb="FF000000"/>
      <name val="Calibri Light"/>
      <family val="2"/>
      <scheme val="major"/>
    </font>
    <font>
      <sz val="11"/>
      <color rgb="FF000000"/>
      <name val="Calibri Light"/>
      <family val="2"/>
      <scheme val="major"/>
    </font>
    <font>
      <b/>
      <sz val="12"/>
      <color theme="0"/>
      <name val="Calibri Light"/>
      <family val="2"/>
      <scheme val="major"/>
    </font>
    <font>
      <b/>
      <sz val="12"/>
      <color theme="1"/>
      <name val="Calibri Light"/>
      <family val="2"/>
      <scheme val="major"/>
    </font>
    <font>
      <b/>
      <sz val="11"/>
      <color rgb="FF000000"/>
      <name val="Calibri Light"/>
      <family val="2"/>
      <scheme val="major"/>
    </font>
    <font>
      <sz val="11"/>
      <color theme="1"/>
      <name val="Calibri Light"/>
      <family val="2"/>
      <scheme val="major"/>
    </font>
    <font>
      <b/>
      <sz val="11"/>
      <color theme="1"/>
      <name val="Calibri Light"/>
      <family val="2"/>
      <scheme val="major"/>
    </font>
    <font>
      <sz val="10"/>
      <color theme="1"/>
      <name val="Calibri Light"/>
      <family val="2"/>
      <scheme val="major"/>
    </font>
    <font>
      <sz val="12"/>
      <color rgb="FF000000"/>
      <name val="Calibri Light"/>
      <family val="2"/>
      <scheme val="major"/>
    </font>
    <font>
      <b/>
      <sz val="11"/>
      <name val="Calibri Light"/>
      <family val="2"/>
      <scheme val="major"/>
    </font>
    <font>
      <sz val="11"/>
      <name val="Calibri Light"/>
      <family val="2"/>
      <scheme val="major"/>
    </font>
    <font>
      <b/>
      <sz val="10"/>
      <color rgb="FF000000"/>
      <name val="Calibri Light"/>
      <family val="2"/>
      <scheme val="major"/>
    </font>
    <font>
      <b/>
      <sz val="11"/>
      <color theme="0"/>
      <name val="Calibri Light"/>
      <family val="2"/>
      <scheme val="major"/>
    </font>
    <font>
      <sz val="10"/>
      <name val="Calibri Light"/>
      <family val="2"/>
      <scheme val="major"/>
    </font>
    <font>
      <b/>
      <sz val="10"/>
      <name val="Calibri Light"/>
      <family val="2"/>
      <scheme val="major"/>
    </font>
    <font>
      <sz val="11"/>
      <color rgb="FFFF0000"/>
      <name val="Calibri Light"/>
      <family val="2"/>
      <scheme val="major"/>
    </font>
    <font>
      <sz val="10"/>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0.14999847407452621"/>
        <bgColor rgb="FFF5F5F5"/>
      </patternFill>
    </fill>
    <fill>
      <patternFill patternType="solid">
        <fgColor theme="6" tint="0.79998168889431442"/>
        <bgColor indexed="64"/>
      </patternFill>
    </fill>
    <fill>
      <patternFill patternType="solid">
        <fgColor theme="0"/>
        <bgColor indexed="64"/>
      </patternFill>
    </fill>
  </fills>
  <borders count="7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rgb="FFBFBFBF"/>
      </left>
      <right style="medium">
        <color rgb="FFBFBFBF"/>
      </right>
      <top style="medium">
        <color rgb="FFBFBFBF"/>
      </top>
      <bottom/>
      <diagonal/>
    </border>
    <border>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rgb="FFFFFFFF"/>
      </bottom>
      <diagonal/>
    </border>
    <border>
      <left style="medium">
        <color indexed="64"/>
      </left>
      <right style="medium">
        <color indexed="64"/>
      </right>
      <top style="medium">
        <color rgb="FFFFFFFF"/>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34998626667073579"/>
      </right>
      <top/>
      <bottom style="thin">
        <color theme="0" tint="-0.34998626667073579"/>
      </bottom>
      <diagonal/>
    </border>
    <border>
      <left style="thin">
        <color theme="0" tint="-0.34998626667073579"/>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rgb="FFFFFFFF"/>
      </bottom>
      <diagonal/>
    </border>
    <border>
      <left style="thin">
        <color indexed="64"/>
      </left>
      <right/>
      <top/>
      <bottom style="medium">
        <color indexed="64"/>
      </bottom>
      <diagonal/>
    </border>
    <border>
      <left style="medium">
        <color indexed="64"/>
      </left>
      <right style="thin">
        <color indexed="64"/>
      </right>
      <top style="medium">
        <color rgb="FFFFFFFF"/>
      </top>
      <bottom style="medium">
        <color indexed="64"/>
      </bottom>
      <diagonal/>
    </border>
    <border>
      <left/>
      <right style="medium">
        <color indexed="64"/>
      </right>
      <top style="medium">
        <color rgb="FFFFFFFF"/>
      </top>
      <bottom/>
      <diagonal/>
    </border>
    <border>
      <left style="medium">
        <color indexed="64"/>
      </left>
      <right style="thin">
        <color indexed="64"/>
      </right>
      <top style="medium">
        <color rgb="FFFFFFFF"/>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3" fontId="4" fillId="0" borderId="0" applyFont="0" applyFill="0" applyBorder="0" applyAlignment="0" applyProtection="0"/>
    <xf numFmtId="9" fontId="4" fillId="0" borderId="0" applyFont="0" applyFill="0" applyBorder="0" applyAlignment="0" applyProtection="0"/>
    <xf numFmtId="0" fontId="1" fillId="0" borderId="0"/>
    <xf numFmtId="164" fontId="4" fillId="0" borderId="0" applyFont="0" applyFill="0" applyBorder="0" applyAlignment="0" applyProtection="0"/>
    <xf numFmtId="0" fontId="33" fillId="0" borderId="0">
      <alignment wrapText="1"/>
    </xf>
  </cellStyleXfs>
  <cellXfs count="319">
    <xf numFmtId="0" fontId="0" fillId="0" borderId="0" xfId="0"/>
    <xf numFmtId="0" fontId="0" fillId="0" borderId="0" xfId="0" applyFont="1" applyProtection="1">
      <protection locked="0"/>
    </xf>
    <xf numFmtId="0" fontId="0" fillId="0" borderId="0" xfId="0" applyFont="1" applyFill="1" applyBorder="1" applyProtection="1">
      <protection locked="0"/>
    </xf>
    <xf numFmtId="0" fontId="1" fillId="0" borderId="0" xfId="3"/>
    <xf numFmtId="0" fontId="1" fillId="0" borderId="0" xfId="3" applyBorder="1"/>
    <xf numFmtId="0" fontId="7" fillId="4" borderId="20" xfId="3" applyFont="1" applyFill="1" applyBorder="1" applyAlignment="1">
      <alignment horizontal="center" vertical="center"/>
    </xf>
    <xf numFmtId="0" fontId="7" fillId="4" borderId="21" xfId="3" applyFont="1" applyFill="1" applyBorder="1" applyAlignment="1">
      <alignment horizontal="center" vertical="center"/>
    </xf>
    <xf numFmtId="0" fontId="8" fillId="0" borderId="22" xfId="3" applyFont="1" applyBorder="1" applyAlignment="1">
      <alignment horizontal="center" vertical="center"/>
    </xf>
    <xf numFmtId="49" fontId="8" fillId="0" borderId="23" xfId="3" applyNumberFormat="1" applyFont="1" applyBorder="1" applyAlignment="1">
      <alignment horizontal="center" vertical="center"/>
    </xf>
    <xf numFmtId="0" fontId="8" fillId="0" borderId="23" xfId="3" applyFont="1" applyBorder="1" applyAlignment="1">
      <alignment horizontal="center" vertical="center"/>
    </xf>
    <xf numFmtId="0" fontId="9" fillId="0" borderId="23" xfId="3" applyFont="1" applyBorder="1" applyAlignment="1">
      <alignment horizontal="center" vertical="center"/>
    </xf>
    <xf numFmtId="0" fontId="10" fillId="0" borderId="23" xfId="3" applyFont="1" applyBorder="1" applyAlignment="1">
      <alignment horizontal="center" vertical="center" wrapText="1"/>
    </xf>
    <xf numFmtId="0" fontId="5" fillId="0" borderId="0" xfId="3" applyFont="1"/>
    <xf numFmtId="0" fontId="1" fillId="0" borderId="0" xfId="3" applyAlignment="1">
      <alignment vertical="center" wrapText="1"/>
    </xf>
    <xf numFmtId="0" fontId="1" fillId="0" borderId="24" xfId="3" applyBorder="1"/>
    <xf numFmtId="0" fontId="5" fillId="0" borderId="24" xfId="3" applyFont="1" applyBorder="1" applyAlignment="1">
      <alignment vertical="center" wrapText="1"/>
    </xf>
    <xf numFmtId="0" fontId="1" fillId="0" borderId="24" xfId="3" applyBorder="1" applyAlignment="1">
      <alignment horizontal="center" vertical="center"/>
    </xf>
    <xf numFmtId="0" fontId="1" fillId="0" borderId="24" xfId="3" applyBorder="1" applyAlignment="1">
      <alignment vertical="center" wrapText="1"/>
    </xf>
    <xf numFmtId="0" fontId="5" fillId="0" borderId="24" xfId="3" applyFont="1" applyBorder="1"/>
    <xf numFmtId="0" fontId="2" fillId="0" borderId="0" xfId="0" applyFont="1" applyFill="1" applyBorder="1" applyProtection="1">
      <protection locked="0"/>
    </xf>
    <xf numFmtId="0" fontId="0" fillId="0" borderId="0" xfId="0" applyProtection="1">
      <protection locked="0"/>
    </xf>
    <xf numFmtId="0" fontId="0" fillId="0" borderId="0" xfId="0" applyFill="1" applyBorder="1" applyProtection="1">
      <protection locked="0"/>
    </xf>
    <xf numFmtId="0" fontId="0" fillId="0" borderId="0" xfId="0" applyFont="1" applyBorder="1" applyProtection="1">
      <protection locked="0"/>
    </xf>
    <xf numFmtId="0" fontId="13" fillId="0" borderId="0" xfId="0" applyFont="1" applyFill="1" applyBorder="1" applyAlignment="1" applyProtection="1">
      <alignment vertical="center" wrapText="1"/>
      <protection locked="0"/>
    </xf>
    <xf numFmtId="0" fontId="2" fillId="0" borderId="0" xfId="0" applyFont="1" applyFill="1" applyBorder="1" applyProtection="1">
      <protection locked="0"/>
    </xf>
    <xf numFmtId="39" fontId="0" fillId="0" borderId="0" xfId="0" applyNumberFormat="1" applyFill="1" applyBorder="1" applyProtection="1">
      <protection locked="0"/>
    </xf>
    <xf numFmtId="0" fontId="2" fillId="0" borderId="0" xfId="0" applyFont="1" applyFill="1" applyBorder="1" applyAlignment="1" applyProtection="1">
      <alignment vertical="center"/>
      <protection locked="0"/>
    </xf>
    <xf numFmtId="0" fontId="0" fillId="0" borderId="0" xfId="0" applyFont="1" applyBorder="1" applyAlignment="1" applyProtection="1">
      <alignment vertical="center"/>
      <protection locked="0"/>
    </xf>
    <xf numFmtId="39" fontId="2" fillId="0" borderId="0" xfId="0" applyNumberFormat="1" applyFont="1" applyFill="1" applyBorder="1" applyProtection="1">
      <protection locked="0"/>
    </xf>
    <xf numFmtId="43" fontId="2" fillId="0" borderId="0" xfId="1" applyFont="1" applyFill="1" applyBorder="1" applyAlignment="1" applyProtection="1">
      <alignment horizontal="left"/>
      <protection locked="0"/>
    </xf>
    <xf numFmtId="9" fontId="2" fillId="0" borderId="0" xfId="2" applyFont="1" applyFill="1" applyBorder="1" applyProtection="1">
      <protection locked="0"/>
    </xf>
    <xf numFmtId="0" fontId="0" fillId="0" borderId="0" xfId="0" applyFont="1" applyBorder="1" applyAlignment="1" applyProtection="1">
      <alignment wrapText="1"/>
      <protection locked="0"/>
    </xf>
    <xf numFmtId="43" fontId="2" fillId="0" borderId="0" xfId="1" applyFont="1" applyFill="1" applyBorder="1" applyProtection="1">
      <protection locked="0"/>
    </xf>
    <xf numFmtId="43" fontId="2" fillId="0" borderId="0" xfId="0" applyNumberFormat="1" applyFont="1" applyFill="1" applyBorder="1" applyProtection="1">
      <protection locked="0"/>
    </xf>
    <xf numFmtId="0" fontId="2" fillId="0" borderId="0" xfId="0" applyFont="1" applyProtection="1">
      <protection locked="0"/>
    </xf>
    <xf numFmtId="39" fontId="13" fillId="0" borderId="0" xfId="0" applyNumberFormat="1" applyFont="1" applyAlignment="1" applyProtection="1">
      <alignment vertical="center" wrapText="1"/>
      <protection locked="0"/>
    </xf>
    <xf numFmtId="165" fontId="2" fillId="0" borderId="0" xfId="0" applyNumberFormat="1" applyFont="1" applyProtection="1">
      <protection locked="0"/>
    </xf>
    <xf numFmtId="43" fontId="2" fillId="0" borderId="0" xfId="0" applyNumberFormat="1" applyFont="1" applyAlignment="1" applyProtection="1">
      <alignment vertical="center"/>
      <protection locked="0"/>
    </xf>
    <xf numFmtId="0" fontId="2" fillId="0" borderId="0" xfId="0" applyFont="1" applyAlignment="1" applyProtection="1">
      <alignment vertical="center"/>
      <protection locked="0"/>
    </xf>
    <xf numFmtId="43" fontId="0" fillId="0" borderId="0" xfId="1" applyFont="1" applyFill="1" applyBorder="1" applyAlignment="1" applyProtection="1">
      <alignment vertical="center"/>
      <protection locked="0"/>
    </xf>
    <xf numFmtId="43" fontId="0" fillId="0" borderId="0" xfId="1" applyFont="1" applyAlignment="1" applyProtection="1">
      <alignment vertical="center"/>
      <protection locked="0"/>
    </xf>
    <xf numFmtId="43" fontId="2" fillId="0" borderId="0" xfId="1" applyFont="1" applyFill="1" applyBorder="1" applyAlignment="1" applyProtection="1">
      <alignment vertical="center"/>
      <protection locked="0"/>
    </xf>
    <xf numFmtId="0" fontId="2" fillId="0" borderId="0" xfId="0" applyFont="1" applyAlignment="1" applyProtection="1">
      <alignment wrapText="1"/>
      <protection locked="0"/>
    </xf>
    <xf numFmtId="43" fontId="2" fillId="0" borderId="0" xfId="1" applyFont="1" applyFill="1" applyBorder="1" applyAlignment="1" applyProtection="1">
      <alignment horizontal="left" vertical="center"/>
      <protection locked="0"/>
    </xf>
    <xf numFmtId="43" fontId="2" fillId="0" borderId="0" xfId="1" applyFont="1" applyFill="1" applyBorder="1" applyAlignment="1" applyProtection="1">
      <alignment vertical="center" wrapText="1"/>
      <protection locked="0"/>
    </xf>
    <xf numFmtId="9" fontId="2" fillId="0" borderId="0" xfId="2" applyFont="1" applyFill="1" applyBorder="1" applyAlignment="1" applyProtection="1">
      <alignment vertical="center"/>
      <protection locked="0"/>
    </xf>
    <xf numFmtId="0" fontId="14" fillId="0" borderId="31" xfId="0" applyFont="1" applyBorder="1" applyAlignment="1" applyProtection="1">
      <alignment vertical="top" wrapText="1"/>
    </xf>
    <xf numFmtId="0" fontId="14" fillId="0" borderId="7" xfId="0" applyFont="1" applyBorder="1" applyAlignment="1" applyProtection="1">
      <alignment vertical="top" wrapText="1"/>
    </xf>
    <xf numFmtId="0" fontId="16" fillId="2" borderId="9" xfId="0" applyFont="1" applyFill="1" applyBorder="1" applyAlignment="1" applyProtection="1">
      <alignment horizontal="center" vertical="center" wrapText="1"/>
    </xf>
    <xf numFmtId="0" fontId="16" fillId="2" borderId="29" xfId="0" applyFont="1" applyFill="1" applyBorder="1" applyAlignment="1" applyProtection="1">
      <alignment horizontal="center" vertical="center" wrapText="1"/>
    </xf>
    <xf numFmtId="0" fontId="14" fillId="0" borderId="10" xfId="0" applyFont="1" applyBorder="1" applyAlignment="1" applyProtection="1">
      <alignment vertical="top" wrapText="1"/>
    </xf>
    <xf numFmtId="167" fontId="17" fillId="0" borderId="13" xfId="0" applyNumberFormat="1" applyFont="1" applyBorder="1" applyAlignment="1" applyProtection="1">
      <alignment horizontal="center" vertical="center" wrapText="1"/>
    </xf>
    <xf numFmtId="0" fontId="17" fillId="0" borderId="30" xfId="0" applyFont="1" applyBorder="1" applyAlignment="1" applyProtection="1">
      <alignment horizontal="center" vertical="center" wrapText="1"/>
    </xf>
    <xf numFmtId="0" fontId="23" fillId="0" borderId="1" xfId="0" applyFont="1" applyBorder="1"/>
    <xf numFmtId="0" fontId="18" fillId="0" borderId="15" xfId="0" applyFont="1" applyBorder="1" applyAlignment="1" applyProtection="1">
      <protection locked="0"/>
    </xf>
    <xf numFmtId="0" fontId="18" fillId="0" borderId="16" xfId="0" applyFont="1" applyBorder="1" applyAlignment="1" applyProtection="1">
      <protection locked="0"/>
    </xf>
    <xf numFmtId="49" fontId="18" fillId="0" borderId="15" xfId="0" applyNumberFormat="1" applyFont="1" applyBorder="1" applyProtection="1">
      <protection locked="0"/>
    </xf>
    <xf numFmtId="0" fontId="18" fillId="0" borderId="0" xfId="0" applyFont="1" applyBorder="1" applyAlignment="1" applyProtection="1">
      <protection locked="0"/>
    </xf>
    <xf numFmtId="0" fontId="18" fillId="0" borderId="0" xfId="0" applyFont="1" applyBorder="1" applyProtection="1"/>
    <xf numFmtId="0" fontId="18" fillId="0" borderId="0" xfId="0" applyFont="1" applyBorder="1" applyAlignment="1" applyProtection="1"/>
    <xf numFmtId="0" fontId="21" fillId="0" borderId="1" xfId="0" applyFont="1" applyBorder="1" applyAlignment="1">
      <alignment vertical="center" wrapText="1"/>
    </xf>
    <xf numFmtId="0" fontId="18" fillId="0" borderId="0"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28" fillId="7" borderId="37" xfId="0" applyNumberFormat="1" applyFont="1" applyFill="1" applyBorder="1" applyAlignment="1" applyProtection="1">
      <alignment horizontal="center" vertical="center" wrapText="1" readingOrder="1"/>
    </xf>
    <xf numFmtId="0" fontId="28" fillId="7" borderId="41" xfId="0" applyFont="1" applyFill="1" applyBorder="1" applyAlignment="1">
      <alignment horizontal="center" vertical="center" wrapText="1" readingOrder="1"/>
    </xf>
    <xf numFmtId="0" fontId="28" fillId="7" borderId="41" xfId="0" applyNumberFormat="1" applyFont="1" applyFill="1" applyBorder="1" applyAlignment="1" applyProtection="1">
      <alignment horizontal="center" vertical="center" wrapText="1" readingOrder="1"/>
    </xf>
    <xf numFmtId="0" fontId="21" fillId="0" borderId="1" xfId="0" applyFont="1" applyBorder="1" applyAlignment="1" applyProtection="1">
      <alignment vertical="center" wrapText="1"/>
      <protection locked="0"/>
    </xf>
    <xf numFmtId="0" fontId="18" fillId="0" borderId="0" xfId="0" applyFont="1" applyFill="1" applyBorder="1" applyAlignment="1" applyProtection="1">
      <alignment horizontal="left" vertical="center" wrapText="1"/>
      <protection locked="0"/>
    </xf>
    <xf numFmtId="0" fontId="18" fillId="0" borderId="14" xfId="3" applyFont="1" applyBorder="1" applyAlignment="1">
      <alignment horizontal="left" vertical="center" wrapText="1"/>
    </xf>
    <xf numFmtId="0" fontId="18" fillId="0" borderId="14" xfId="3" applyFont="1" applyBorder="1" applyAlignment="1">
      <alignment horizontal="center" vertical="center" wrapText="1"/>
    </xf>
    <xf numFmtId="168" fontId="18" fillId="0" borderId="14" xfId="4" applyNumberFormat="1" applyFont="1" applyFill="1" applyBorder="1" applyAlignment="1">
      <alignment horizontal="center" vertical="center" wrapText="1"/>
    </xf>
    <xf numFmtId="10" fontId="27" fillId="0" borderId="14" xfId="2" applyNumberFormat="1" applyFont="1" applyFill="1" applyBorder="1" applyAlignment="1" applyProtection="1">
      <alignment horizontal="center" vertical="center" wrapText="1" readingOrder="1"/>
      <protection locked="0"/>
    </xf>
    <xf numFmtId="0" fontId="21" fillId="2" borderId="9" xfId="0" applyFont="1" applyFill="1" applyBorder="1" applyAlignment="1">
      <alignment horizontal="center" vertical="center" wrapText="1"/>
    </xf>
    <xf numFmtId="0" fontId="21" fillId="0" borderId="1" xfId="0" applyFont="1" applyBorder="1" applyAlignment="1">
      <alignment vertical="center"/>
    </xf>
    <xf numFmtId="0" fontId="18" fillId="0" borderId="1" xfId="0" applyFont="1" applyBorder="1"/>
    <xf numFmtId="0" fontId="18" fillId="0" borderId="2" xfId="0" applyFont="1" applyBorder="1" applyProtection="1">
      <protection locked="0"/>
    </xf>
    <xf numFmtId="0" fontId="18" fillId="0" borderId="1" xfId="0" applyFont="1" applyBorder="1" applyProtection="1">
      <protection locked="0"/>
    </xf>
    <xf numFmtId="0" fontId="18" fillId="0" borderId="2" xfId="0" applyFont="1" applyBorder="1"/>
    <xf numFmtId="0" fontId="21" fillId="7" borderId="37" xfId="0" applyFont="1" applyFill="1" applyBorder="1" applyAlignment="1">
      <alignment horizontal="center" vertical="center" wrapText="1" readingOrder="1"/>
    </xf>
    <xf numFmtId="0" fontId="21" fillId="7" borderId="41" xfId="0" applyFont="1" applyFill="1" applyBorder="1" applyAlignment="1">
      <alignment horizontal="center" vertical="center" wrapText="1" readingOrder="1"/>
    </xf>
    <xf numFmtId="166" fontId="27" fillId="0" borderId="14" xfId="0" applyNumberFormat="1" applyFont="1" applyBorder="1" applyAlignment="1" applyProtection="1">
      <alignment horizontal="center" vertical="center" wrapText="1" readingOrder="1"/>
      <protection locked="0"/>
    </xf>
    <xf numFmtId="0" fontId="21" fillId="9" borderId="1" xfId="0" applyFont="1" applyFill="1" applyBorder="1" applyAlignment="1" applyProtection="1">
      <alignment vertical="center" wrapText="1"/>
      <protection locked="0"/>
    </xf>
    <xf numFmtId="167" fontId="18" fillId="0" borderId="13" xfId="0" applyNumberFormat="1" applyFont="1" applyBorder="1" applyAlignment="1">
      <alignment horizontal="center" vertical="center" wrapText="1"/>
    </xf>
    <xf numFmtId="168" fontId="18" fillId="0" borderId="14" xfId="3" applyNumberFormat="1" applyFont="1" applyBorder="1" applyAlignment="1">
      <alignment horizontal="center" vertical="center" wrapText="1"/>
    </xf>
    <xf numFmtId="0" fontId="18" fillId="0" borderId="1" xfId="0" applyFont="1" applyFill="1" applyBorder="1" applyProtection="1">
      <protection locked="0"/>
    </xf>
    <xf numFmtId="0" fontId="18" fillId="0" borderId="2" xfId="0" applyFont="1" applyFill="1" applyBorder="1" applyProtection="1">
      <protection locked="0"/>
    </xf>
    <xf numFmtId="0" fontId="18" fillId="0" borderId="1" xfId="0" applyFont="1" applyFill="1" applyBorder="1"/>
    <xf numFmtId="0" fontId="18" fillId="0" borderId="2" xfId="0" applyFont="1" applyFill="1" applyBorder="1"/>
    <xf numFmtId="10" fontId="27" fillId="8" borderId="14" xfId="2" applyNumberFormat="1" applyFont="1" applyFill="1" applyBorder="1" applyAlignment="1" applyProtection="1">
      <alignment horizontal="center" vertical="center" wrapText="1" readingOrder="1"/>
      <protection locked="0"/>
    </xf>
    <xf numFmtId="166" fontId="27" fillId="8" borderId="14" xfId="0" applyNumberFormat="1" applyFont="1" applyFill="1" applyBorder="1" applyAlignment="1" applyProtection="1">
      <alignment horizontal="center" vertical="center" wrapText="1" readingOrder="1"/>
      <protection locked="0"/>
    </xf>
    <xf numFmtId="0" fontId="2" fillId="9" borderId="0" xfId="0" applyFont="1" applyFill="1" applyAlignment="1">
      <alignment horizontal="left" vertical="center"/>
    </xf>
    <xf numFmtId="0" fontId="21" fillId="0" borderId="42" xfId="0" applyFont="1" applyBorder="1" applyAlignment="1">
      <alignment vertical="top" wrapText="1"/>
    </xf>
    <xf numFmtId="0" fontId="21" fillId="0" borderId="1" xfId="0" applyFont="1" applyBorder="1" applyAlignment="1">
      <alignment vertical="top" wrapText="1"/>
    </xf>
    <xf numFmtId="0" fontId="21" fillId="2" borderId="50" xfId="0" applyFont="1" applyFill="1" applyBorder="1" applyAlignment="1">
      <alignment horizontal="center" vertical="center" wrapText="1"/>
    </xf>
    <xf numFmtId="0" fontId="21" fillId="0" borderId="51" xfId="0" applyFont="1" applyBorder="1" applyAlignment="1">
      <alignment vertical="top" wrapText="1"/>
    </xf>
    <xf numFmtId="0" fontId="18" fillId="0" borderId="52" xfId="0" applyFont="1" applyBorder="1" applyAlignment="1">
      <alignment horizontal="center" vertical="center" wrapText="1"/>
    </xf>
    <xf numFmtId="0" fontId="18" fillId="0" borderId="0" xfId="0" applyFont="1" applyBorder="1" applyProtection="1">
      <protection locked="0"/>
    </xf>
    <xf numFmtId="0" fontId="18" fillId="0" borderId="0" xfId="0" applyFont="1" applyBorder="1"/>
    <xf numFmtId="0" fontId="21" fillId="7" borderId="45" xfId="0" applyFont="1" applyFill="1" applyBorder="1" applyAlignment="1">
      <alignment horizontal="center" vertical="center" wrapText="1" readingOrder="1"/>
    </xf>
    <xf numFmtId="0" fontId="21" fillId="7" borderId="46" xfId="0" applyFont="1" applyFill="1" applyBorder="1" applyAlignment="1">
      <alignment horizontal="center" vertical="center" wrapText="1" readingOrder="1"/>
    </xf>
    <xf numFmtId="0" fontId="18" fillId="0" borderId="0" xfId="0" applyFont="1" applyFill="1" applyBorder="1" applyProtection="1">
      <protection locked="0"/>
    </xf>
    <xf numFmtId="0" fontId="18" fillId="0" borderId="0" xfId="0" applyFont="1" applyFill="1" applyBorder="1"/>
    <xf numFmtId="0" fontId="21" fillId="0" borderId="3" xfId="0" applyFont="1" applyBorder="1" applyAlignment="1">
      <alignment vertical="center" wrapText="1"/>
    </xf>
    <xf numFmtId="167" fontId="18" fillId="0" borderId="53" xfId="0" applyNumberFormat="1" applyFont="1" applyBorder="1" applyAlignment="1">
      <alignment horizontal="center" vertical="center" wrapText="1"/>
    </xf>
    <xf numFmtId="0" fontId="18" fillId="0" borderId="54" xfId="0" applyFont="1" applyBorder="1" applyAlignment="1">
      <alignment horizontal="center" vertical="center" wrapText="1"/>
    </xf>
    <xf numFmtId="0" fontId="21" fillId="0" borderId="7" xfId="0" applyFont="1" applyBorder="1" applyAlignment="1" applyProtection="1">
      <alignment vertical="center"/>
    </xf>
    <xf numFmtId="0" fontId="23" fillId="0" borderId="7" xfId="0" applyFont="1" applyBorder="1"/>
    <xf numFmtId="0" fontId="18" fillId="0" borderId="58" xfId="0" applyFont="1" applyBorder="1" applyAlignment="1" applyProtection="1">
      <protection locked="0"/>
    </xf>
    <xf numFmtId="0" fontId="18" fillId="0" borderId="7" xfId="0" applyFont="1" applyBorder="1" applyAlignment="1" applyProtection="1">
      <protection locked="0"/>
    </xf>
    <xf numFmtId="0" fontId="18" fillId="0" borderId="8" xfId="0" applyFont="1" applyBorder="1" applyAlignment="1" applyProtection="1">
      <protection locked="0"/>
    </xf>
    <xf numFmtId="0" fontId="18" fillId="0" borderId="7" xfId="0" applyFont="1" applyBorder="1" applyAlignment="1" applyProtection="1"/>
    <xf numFmtId="0" fontId="18" fillId="0" borderId="8" xfId="0" applyFont="1" applyBorder="1" applyAlignment="1" applyProtection="1"/>
    <xf numFmtId="0" fontId="21" fillId="0" borderId="7" xfId="0" applyFont="1" applyBorder="1" applyAlignment="1" applyProtection="1">
      <alignment vertical="center" wrapText="1"/>
    </xf>
    <xf numFmtId="0" fontId="21" fillId="0" borderId="60" xfId="0" applyFont="1" applyBorder="1" applyAlignment="1" applyProtection="1">
      <alignment vertical="center" wrapText="1"/>
    </xf>
    <xf numFmtId="0" fontId="21" fillId="0" borderId="7" xfId="0" applyFont="1" applyBorder="1" applyAlignment="1">
      <alignment vertical="center" wrapText="1"/>
    </xf>
    <xf numFmtId="0" fontId="18" fillId="0" borderId="8" xfId="0" applyFont="1" applyBorder="1" applyAlignment="1" applyProtection="1">
      <alignment horizontal="left" vertical="center" wrapText="1"/>
      <protection locked="0"/>
    </xf>
    <xf numFmtId="0" fontId="18" fillId="0" borderId="7" xfId="0" applyFont="1" applyBorder="1" applyProtection="1"/>
    <xf numFmtId="0" fontId="28" fillId="7" borderId="66" xfId="0" applyNumberFormat="1" applyFont="1" applyFill="1" applyBorder="1" applyAlignment="1" applyProtection="1">
      <alignment horizontal="center" vertical="center" wrapText="1" readingOrder="1"/>
    </xf>
    <xf numFmtId="0" fontId="28" fillId="7" borderId="67" xfId="0" applyNumberFormat="1" applyFont="1" applyFill="1" applyBorder="1" applyAlignment="1" applyProtection="1">
      <alignment horizontal="center" vertical="center" wrapText="1" readingOrder="1"/>
    </xf>
    <xf numFmtId="0" fontId="18" fillId="0" borderId="68" xfId="3" applyFont="1" applyBorder="1" applyAlignment="1">
      <alignment horizontal="left" vertical="center" wrapText="1"/>
    </xf>
    <xf numFmtId="166" fontId="27" fillId="0" borderId="59" xfId="0" applyNumberFormat="1" applyFont="1" applyFill="1" applyBorder="1" applyAlignment="1" applyProtection="1">
      <alignment horizontal="center" vertical="center" wrapText="1" readingOrder="1"/>
      <protection locked="0"/>
    </xf>
    <xf numFmtId="0" fontId="21" fillId="0" borderId="1" xfId="0" applyFont="1" applyFill="1" applyBorder="1" applyAlignment="1" applyProtection="1">
      <alignment vertical="center" wrapText="1"/>
      <protection locked="0"/>
    </xf>
    <xf numFmtId="0" fontId="18" fillId="0" borderId="3" xfId="0" applyFont="1" applyFill="1" applyBorder="1" applyProtection="1">
      <protection locked="0"/>
    </xf>
    <xf numFmtId="0" fontId="18" fillId="0" borderId="4" xfId="0" applyFont="1" applyFill="1" applyBorder="1" applyProtection="1">
      <protection locked="0"/>
    </xf>
    <xf numFmtId="0" fontId="18" fillId="0" borderId="5" xfId="0" applyFont="1" applyFill="1" applyBorder="1" applyProtection="1">
      <protection locked="0"/>
    </xf>
    <xf numFmtId="4" fontId="2" fillId="0" borderId="0" xfId="0" applyNumberFormat="1" applyFont="1" applyProtection="1">
      <protection locked="0"/>
    </xf>
    <xf numFmtId="43" fontId="0" fillId="0" borderId="0" xfId="1" applyFont="1" applyProtection="1">
      <protection locked="0"/>
    </xf>
    <xf numFmtId="43" fontId="2" fillId="0" borderId="0" xfId="1" applyFont="1" applyProtection="1">
      <protection locked="0"/>
    </xf>
    <xf numFmtId="9" fontId="2" fillId="0" borderId="0" xfId="2" applyFont="1" applyProtection="1">
      <protection locked="0"/>
    </xf>
    <xf numFmtId="43" fontId="27" fillId="0" borderId="14" xfId="1" applyFont="1" applyFill="1" applyBorder="1" applyAlignment="1" applyProtection="1">
      <alignment horizontal="center" vertical="center" wrapText="1"/>
      <protection locked="0"/>
    </xf>
    <xf numFmtId="4" fontId="2" fillId="0" borderId="0" xfId="0" applyNumberFormat="1" applyFont="1" applyFill="1" applyBorder="1" applyProtection="1">
      <protection locked="0"/>
    </xf>
    <xf numFmtId="0" fontId="22" fillId="0" borderId="15" xfId="0" applyFont="1" applyFill="1" applyBorder="1" applyAlignment="1">
      <alignment horizontal="left" wrapText="1"/>
    </xf>
    <xf numFmtId="0" fontId="18" fillId="0" borderId="0" xfId="0" applyFont="1" applyFill="1" applyBorder="1" applyAlignment="1">
      <alignment horizontal="left"/>
    </xf>
    <xf numFmtId="0" fontId="18" fillId="0" borderId="2" xfId="0" applyFont="1" applyFill="1" applyBorder="1" applyAlignment="1">
      <alignment horizontal="left"/>
    </xf>
    <xf numFmtId="0" fontId="22" fillId="0" borderId="15" xfId="0" applyFont="1" applyFill="1" applyBorder="1" applyAlignment="1">
      <alignment horizontal="left" vertical="center"/>
    </xf>
    <xf numFmtId="0" fontId="18" fillId="0" borderId="0" xfId="0" applyFont="1" applyFill="1" applyBorder="1" applyAlignment="1" applyProtection="1">
      <alignment horizontal="left"/>
      <protection locked="0"/>
    </xf>
    <xf numFmtId="0" fontId="18" fillId="0" borderId="2" xfId="0" applyFont="1" applyFill="1" applyBorder="1" applyAlignment="1" applyProtection="1">
      <alignment horizontal="left"/>
      <protection locked="0"/>
    </xf>
    <xf numFmtId="0" fontId="22" fillId="0" borderId="15" xfId="0" applyFont="1" applyFill="1" applyBorder="1" applyAlignment="1" applyProtection="1">
      <alignment horizontal="left" vertical="center" wrapText="1"/>
      <protection locked="0"/>
    </xf>
    <xf numFmtId="0" fontId="27" fillId="0" borderId="15" xfId="0" applyFont="1" applyFill="1" applyBorder="1" applyAlignment="1">
      <alignment horizontal="left" wrapText="1"/>
    </xf>
    <xf numFmtId="0" fontId="27" fillId="0" borderId="0" xfId="0" applyFont="1" applyFill="1" applyBorder="1" applyAlignment="1">
      <alignment horizontal="left"/>
    </xf>
    <xf numFmtId="0" fontId="27" fillId="0" borderId="2" xfId="0" applyFont="1" applyFill="1" applyBorder="1" applyAlignment="1">
      <alignment horizontal="left"/>
    </xf>
    <xf numFmtId="0" fontId="27" fillId="0" borderId="15" xfId="0" applyFont="1" applyFill="1" applyBorder="1" applyAlignment="1">
      <alignment horizontal="left" vertical="center"/>
    </xf>
    <xf numFmtId="0" fontId="27" fillId="0" borderId="0" xfId="0" applyFont="1" applyFill="1" applyBorder="1" applyAlignment="1" applyProtection="1">
      <alignment horizontal="left"/>
      <protection locked="0"/>
    </xf>
    <xf numFmtId="0" fontId="27" fillId="0" borderId="2" xfId="0" applyFont="1" applyFill="1" applyBorder="1" applyAlignment="1" applyProtection="1">
      <alignment horizontal="left"/>
      <protection locked="0"/>
    </xf>
    <xf numFmtId="0" fontId="27" fillId="0" borderId="15" xfId="0" applyFont="1" applyFill="1" applyBorder="1" applyAlignment="1" applyProtection="1">
      <alignment horizontal="left" vertical="center" wrapText="1"/>
      <protection locked="0"/>
    </xf>
    <xf numFmtId="0" fontId="32" fillId="0" borderId="0" xfId="0" applyFont="1" applyFill="1" applyBorder="1" applyAlignment="1" applyProtection="1">
      <alignment wrapText="1"/>
      <protection locked="0"/>
    </xf>
    <xf numFmtId="0" fontId="32" fillId="0" borderId="0" xfId="0" applyFont="1" applyFill="1" applyBorder="1" applyProtection="1">
      <protection locked="0"/>
    </xf>
    <xf numFmtId="0" fontId="32" fillId="0" borderId="2" xfId="0" applyFont="1" applyFill="1" applyBorder="1" applyProtection="1">
      <protection locked="0"/>
    </xf>
    <xf numFmtId="0" fontId="24" fillId="0" borderId="15" xfId="0" applyFont="1" applyFill="1" applyBorder="1" applyAlignment="1" applyProtection="1">
      <alignment horizontal="center" wrapText="1"/>
    </xf>
    <xf numFmtId="0" fontId="18" fillId="0" borderId="0" xfId="0" applyFont="1" applyFill="1" applyBorder="1" applyProtection="1"/>
    <xf numFmtId="0" fontId="18" fillId="0" borderId="0" xfId="0" applyFont="1" applyFill="1" applyBorder="1" applyAlignment="1" applyProtection="1">
      <alignment horizontal="left"/>
    </xf>
    <xf numFmtId="0" fontId="18" fillId="0" borderId="8" xfId="0" applyFont="1" applyFill="1" applyBorder="1" applyAlignment="1" applyProtection="1">
      <alignment horizontal="left"/>
    </xf>
    <xf numFmtId="0" fontId="24" fillId="0" borderId="15" xfId="0" applyFont="1" applyFill="1" applyBorder="1" applyAlignment="1" applyProtection="1">
      <alignment horizontal="center" vertical="center"/>
    </xf>
    <xf numFmtId="0" fontId="18" fillId="0" borderId="8" xfId="0" applyFont="1" applyFill="1" applyBorder="1" applyAlignment="1" applyProtection="1">
      <alignment horizontal="left"/>
      <protection locked="0"/>
    </xf>
    <xf numFmtId="0" fontId="24" fillId="0" borderId="15" xfId="0" applyFont="1" applyFill="1" applyBorder="1" applyAlignment="1" applyProtection="1">
      <alignment horizontal="center" vertical="center" wrapText="1"/>
      <protection locked="0"/>
    </xf>
    <xf numFmtId="0" fontId="18" fillId="0" borderId="0" xfId="0" applyFont="1" applyFill="1" applyBorder="1" applyAlignment="1" applyProtection="1">
      <protection locked="0"/>
    </xf>
    <xf numFmtId="0" fontId="18" fillId="0" borderId="8" xfId="0" applyFont="1" applyFill="1" applyBorder="1" applyAlignment="1" applyProtection="1">
      <protection locked="0"/>
    </xf>
    <xf numFmtId="168" fontId="27" fillId="0" borderId="14" xfId="4" applyNumberFormat="1" applyFont="1" applyFill="1" applyBorder="1" applyAlignment="1">
      <alignment horizontal="center" vertical="center" wrapText="1"/>
    </xf>
    <xf numFmtId="0" fontId="26" fillId="0" borderId="7" xfId="0" applyFont="1" applyBorder="1" applyAlignment="1" applyProtection="1">
      <alignment vertical="center" wrapText="1"/>
      <protection locked="0"/>
    </xf>
    <xf numFmtId="0" fontId="26" fillId="0" borderId="0" xfId="0" applyFont="1" applyFill="1" applyBorder="1" applyAlignment="1" applyProtection="1">
      <alignment vertical="center" wrapText="1"/>
      <protection locked="0"/>
    </xf>
    <xf numFmtId="170" fontId="27" fillId="0" borderId="14" xfId="1" applyNumberFormat="1" applyFont="1" applyFill="1" applyBorder="1" applyAlignment="1" applyProtection="1">
      <alignment horizontal="center" vertical="center" wrapText="1" readingOrder="1"/>
      <protection locked="0"/>
    </xf>
    <xf numFmtId="169" fontId="27" fillId="0" borderId="14" xfId="0" applyNumberFormat="1" applyFont="1" applyFill="1" applyBorder="1" applyAlignment="1" applyProtection="1">
      <alignment horizontal="center" vertical="center" wrapText="1" readingOrder="1"/>
      <protection locked="0"/>
    </xf>
    <xf numFmtId="0" fontId="18" fillId="0" borderId="0" xfId="0" applyFont="1" applyBorder="1" applyAlignment="1" applyProtection="1">
      <alignment vertical="center"/>
      <protection locked="0"/>
    </xf>
    <xf numFmtId="0" fontId="18" fillId="0" borderId="8" xfId="0" applyFont="1" applyBorder="1" applyAlignment="1" applyProtection="1">
      <alignment vertical="center"/>
      <protection locked="0"/>
    </xf>
    <xf numFmtId="0" fontId="18" fillId="0" borderId="2" xfId="0" applyFont="1" applyBorder="1" applyAlignment="1" applyProtection="1">
      <alignment vertical="center" wrapText="1"/>
      <protection locked="0"/>
    </xf>
    <xf numFmtId="0" fontId="18" fillId="0" borderId="0" xfId="0" applyFont="1" applyBorder="1" applyAlignment="1" applyProtection="1">
      <alignment vertical="center" wrapText="1"/>
      <protection locked="0"/>
    </xf>
    <xf numFmtId="0" fontId="18" fillId="0" borderId="15"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58" xfId="0" applyFont="1" applyBorder="1" applyAlignment="1" applyProtection="1">
      <alignment horizontal="left" vertical="center" wrapText="1"/>
      <protection locked="0"/>
    </xf>
    <xf numFmtId="0" fontId="21" fillId="7" borderId="24" xfId="0" applyNumberFormat="1" applyFont="1" applyFill="1" applyBorder="1" applyAlignment="1" applyProtection="1">
      <alignment horizontal="center" vertical="center" wrapText="1" readingOrder="1"/>
    </xf>
    <xf numFmtId="0" fontId="27" fillId="6" borderId="65" xfId="0" applyNumberFormat="1" applyFont="1" applyFill="1" applyBorder="1" applyAlignment="1" applyProtection="1">
      <alignment vertical="top" wrapText="1"/>
    </xf>
    <xf numFmtId="0" fontId="18" fillId="0" borderId="0" xfId="0" applyFont="1" applyBorder="1" applyAlignment="1" applyProtection="1">
      <alignment vertical="center" wrapText="1"/>
      <protection locked="0"/>
    </xf>
    <xf numFmtId="0" fontId="18" fillId="0" borderId="8" xfId="0" applyFont="1" applyBorder="1" applyAlignment="1" applyProtection="1">
      <alignment vertical="center" wrapText="1"/>
      <protection locked="0"/>
    </xf>
    <xf numFmtId="39" fontId="27" fillId="0" borderId="64" xfId="1" applyNumberFormat="1" applyFont="1" applyFill="1" applyBorder="1" applyAlignment="1" applyProtection="1">
      <alignment horizontal="center" vertical="center" wrapText="1" readingOrder="1"/>
      <protection locked="0"/>
    </xf>
    <xf numFmtId="39" fontId="27" fillId="0" borderId="24" xfId="1" applyNumberFormat="1" applyFont="1" applyFill="1" applyBorder="1" applyAlignment="1" applyProtection="1">
      <alignment horizontal="center" vertical="center" wrapText="1" readingOrder="1"/>
      <protection locked="0"/>
    </xf>
    <xf numFmtId="10" fontId="27" fillId="8" borderId="24" xfId="2" applyNumberFormat="1" applyFont="1" applyFill="1" applyBorder="1" applyAlignment="1" applyProtection="1">
      <alignment horizontal="center" vertical="center" wrapText="1" readingOrder="1"/>
    </xf>
    <xf numFmtId="10" fontId="27" fillId="8" borderId="65" xfId="2" applyNumberFormat="1" applyFont="1" applyFill="1" applyBorder="1" applyAlignment="1" applyProtection="1">
      <alignment horizontal="center" vertical="center" wrapText="1" readingOrder="1"/>
    </xf>
    <xf numFmtId="0" fontId="26" fillId="6" borderId="36" xfId="0" applyNumberFormat="1" applyFont="1" applyFill="1" applyBorder="1" applyAlignment="1" applyProtection="1">
      <alignment horizontal="center" vertical="center" wrapText="1" readingOrder="1"/>
    </xf>
    <xf numFmtId="0" fontId="26" fillId="6" borderId="63" xfId="0" applyNumberFormat="1" applyFont="1" applyFill="1" applyBorder="1" applyAlignment="1" applyProtection="1">
      <alignment horizontal="center" vertical="center" wrapText="1" readingOrder="1"/>
    </xf>
    <xf numFmtId="0" fontId="26" fillId="6" borderId="62" xfId="0" applyNumberFormat="1" applyFont="1" applyFill="1" applyBorder="1" applyAlignment="1" applyProtection="1">
      <alignment horizontal="center" vertical="center" wrapText="1" readingOrder="1"/>
    </xf>
    <xf numFmtId="0" fontId="26" fillId="6" borderId="35" xfId="0" applyNumberFormat="1" applyFont="1" applyFill="1" applyBorder="1" applyAlignment="1" applyProtection="1">
      <alignment horizontal="center" vertical="center" wrapText="1" readingOrder="1"/>
    </xf>
    <xf numFmtId="0" fontId="26" fillId="6" borderId="40" xfId="0" applyNumberFormat="1" applyFont="1" applyFill="1" applyBorder="1" applyAlignment="1" applyProtection="1">
      <alignment horizontal="center" vertical="center" wrapText="1" readingOrder="1"/>
    </xf>
    <xf numFmtId="39" fontId="27" fillId="0" borderId="36" xfId="1" applyNumberFormat="1" applyFont="1" applyFill="1" applyBorder="1" applyAlignment="1" applyProtection="1">
      <alignment horizontal="center" vertical="center" wrapText="1" readingOrder="1"/>
      <protection locked="0"/>
    </xf>
    <xf numFmtId="39" fontId="27" fillId="0" borderId="40" xfId="1" applyNumberFormat="1" applyFont="1" applyFill="1" applyBorder="1" applyAlignment="1" applyProtection="1">
      <alignment horizontal="center" vertical="center" wrapText="1" readingOrder="1"/>
      <protection locked="0"/>
    </xf>
    <xf numFmtId="39" fontId="27" fillId="0" borderId="35" xfId="1" applyNumberFormat="1" applyFont="1" applyFill="1" applyBorder="1" applyAlignment="1" applyProtection="1">
      <alignment horizontal="center" vertical="center" wrapText="1" readingOrder="1"/>
      <protection locked="0"/>
    </xf>
    <xf numFmtId="0" fontId="27" fillId="0" borderId="0" xfId="0" applyFont="1" applyFill="1" applyBorder="1" applyAlignment="1" applyProtection="1">
      <alignment vertical="center" wrapText="1"/>
      <protection locked="0"/>
    </xf>
    <xf numFmtId="0" fontId="27" fillId="0" borderId="8" xfId="0" applyFont="1" applyFill="1" applyBorder="1" applyAlignment="1" applyProtection="1">
      <alignment vertical="center" wrapText="1"/>
      <protection locked="0"/>
    </xf>
    <xf numFmtId="0" fontId="20" fillId="5" borderId="7" xfId="0" applyFont="1" applyFill="1" applyBorder="1" applyAlignment="1" applyProtection="1">
      <alignment horizontal="left" vertical="center"/>
    </xf>
    <xf numFmtId="0" fontId="20" fillId="5" borderId="0" xfId="0" applyFont="1" applyFill="1" applyBorder="1" applyAlignment="1" applyProtection="1">
      <alignment horizontal="left" vertical="center"/>
    </xf>
    <xf numFmtId="0" fontId="20" fillId="5" borderId="8" xfId="0" applyFont="1" applyFill="1" applyBorder="1" applyAlignment="1" applyProtection="1">
      <alignment horizontal="left" vertical="center"/>
    </xf>
    <xf numFmtId="0" fontId="19" fillId="4" borderId="7" xfId="0" applyFont="1" applyFill="1" applyBorder="1" applyAlignment="1" applyProtection="1">
      <alignment horizontal="left" vertical="center"/>
    </xf>
    <xf numFmtId="0" fontId="19" fillId="4" borderId="0" xfId="0" applyFont="1" applyFill="1" applyBorder="1" applyAlignment="1" applyProtection="1">
      <alignment horizontal="left" vertical="center"/>
    </xf>
    <xf numFmtId="0" fontId="19" fillId="4" borderId="8" xfId="0" applyFont="1" applyFill="1" applyBorder="1" applyAlignment="1" applyProtection="1">
      <alignment horizontal="left" vertical="center"/>
    </xf>
    <xf numFmtId="0" fontId="27" fillId="6" borderId="24" xfId="0" applyNumberFormat="1" applyFont="1" applyFill="1" applyBorder="1" applyAlignment="1" applyProtection="1">
      <alignment vertical="top" wrapText="1"/>
    </xf>
    <xf numFmtId="0" fontId="21" fillId="7" borderId="24" xfId="0" applyFont="1" applyFill="1" applyBorder="1" applyAlignment="1">
      <alignment horizontal="center" vertical="center" wrapText="1" readingOrder="1"/>
    </xf>
    <xf numFmtId="0" fontId="27" fillId="6" borderId="24" xfId="0" applyFont="1" applyFill="1" applyBorder="1" applyAlignment="1">
      <alignment vertical="top" wrapText="1"/>
    </xf>
    <xf numFmtId="0" fontId="19" fillId="4" borderId="56" xfId="0" applyFont="1" applyFill="1" applyBorder="1" applyAlignment="1" applyProtection="1">
      <alignment horizontal="left" vertical="center"/>
    </xf>
    <xf numFmtId="0" fontId="19" fillId="4" borderId="43" xfId="0" applyFont="1" applyFill="1" applyBorder="1" applyAlignment="1" applyProtection="1">
      <alignment horizontal="left" vertical="center"/>
    </xf>
    <xf numFmtId="0" fontId="19" fillId="4" borderId="57" xfId="0" applyFont="1" applyFill="1" applyBorder="1" applyAlignment="1" applyProtection="1">
      <alignment horizontal="left" vertical="center"/>
    </xf>
    <xf numFmtId="0" fontId="22" fillId="0" borderId="14" xfId="0" applyFont="1" applyFill="1" applyBorder="1" applyAlignment="1" applyProtection="1">
      <alignment horizontal="left" vertical="center" wrapText="1"/>
    </xf>
    <xf numFmtId="0" fontId="22" fillId="0" borderId="59" xfId="0"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readingOrder="1"/>
      <protection locked="0"/>
    </xf>
    <xf numFmtId="0" fontId="18" fillId="0" borderId="8" xfId="0" applyNumberFormat="1" applyFont="1" applyFill="1" applyBorder="1" applyAlignment="1" applyProtection="1">
      <alignment horizontal="left" vertical="center" wrapText="1" readingOrder="1"/>
      <protection locked="0"/>
    </xf>
    <xf numFmtId="0" fontId="18" fillId="0" borderId="0" xfId="0" applyFont="1" applyBorder="1" applyAlignment="1" applyProtection="1">
      <alignment horizontal="left" vertical="center" wrapText="1"/>
      <protection locked="0"/>
    </xf>
    <xf numFmtId="0" fontId="18" fillId="0" borderId="8" xfId="0" applyFont="1" applyBorder="1" applyAlignment="1" applyProtection="1">
      <alignment horizontal="left" vertical="center" wrapText="1"/>
      <protection locked="0"/>
    </xf>
    <xf numFmtId="0" fontId="27" fillId="0" borderId="0" xfId="0" applyFont="1" applyBorder="1" applyAlignment="1" applyProtection="1">
      <alignment horizontal="left" vertical="center" wrapText="1"/>
      <protection locked="0"/>
    </xf>
    <xf numFmtId="0" fontId="27" fillId="0" borderId="8" xfId="0" applyFont="1" applyBorder="1" applyAlignment="1" applyProtection="1">
      <alignment horizontal="left" vertical="center" wrapText="1"/>
      <protection locked="0"/>
    </xf>
    <xf numFmtId="0" fontId="18" fillId="0" borderId="4" xfId="0" applyFont="1" applyBorder="1" applyAlignment="1" applyProtection="1">
      <alignment horizontal="left" vertical="center" wrapText="1"/>
      <protection locked="0"/>
    </xf>
    <xf numFmtId="0" fontId="18" fillId="0" borderId="61" xfId="0" applyFont="1" applyBorder="1" applyAlignment="1" applyProtection="1">
      <alignment horizontal="left" vertical="center" wrapText="1"/>
      <protection locked="0"/>
    </xf>
    <xf numFmtId="49" fontId="22" fillId="0" borderId="15" xfId="0" quotePrefix="1" applyNumberFormat="1" applyFont="1" applyFill="1" applyBorder="1" applyAlignment="1" applyProtection="1">
      <alignment horizontal="left" vertical="center" wrapText="1"/>
      <protection locked="0"/>
    </xf>
    <xf numFmtId="49" fontId="22" fillId="0" borderId="16" xfId="0" quotePrefix="1" applyNumberFormat="1" applyFont="1" applyFill="1" applyBorder="1" applyAlignment="1" applyProtection="1">
      <alignment horizontal="left" vertical="center" wrapText="1"/>
      <protection locked="0"/>
    </xf>
    <xf numFmtId="49" fontId="22" fillId="0" borderId="58" xfId="0" quotePrefix="1" applyNumberFormat="1" applyFont="1" applyFill="1" applyBorder="1" applyAlignment="1" applyProtection="1">
      <alignment horizontal="left" vertical="center" wrapText="1"/>
      <protection locked="0"/>
    </xf>
    <xf numFmtId="0" fontId="15" fillId="0" borderId="32" xfId="0" applyFont="1" applyBorder="1" applyAlignment="1" applyProtection="1">
      <alignment horizontal="center" vertical="center" wrapText="1"/>
    </xf>
    <xf numFmtId="0" fontId="15" fillId="0" borderId="33" xfId="0" applyFont="1" applyBorder="1" applyAlignment="1" applyProtection="1">
      <alignment horizontal="center" vertical="center" wrapText="1"/>
    </xf>
    <xf numFmtId="0" fontId="15" fillId="0" borderId="34" xfId="0" applyFont="1" applyBorder="1" applyAlignment="1" applyProtection="1">
      <alignment horizontal="center" vertical="center" wrapText="1"/>
    </xf>
    <xf numFmtId="0" fontId="16" fillId="2" borderId="7"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wrapText="1"/>
    </xf>
    <xf numFmtId="0" fontId="16" fillId="2" borderId="8" xfId="0" applyFont="1" applyFill="1" applyBorder="1" applyAlignment="1" applyProtection="1">
      <alignment horizontal="center" vertical="center" wrapText="1"/>
    </xf>
    <xf numFmtId="0" fontId="17" fillId="0" borderId="10" xfId="0" applyFont="1" applyBorder="1" applyAlignment="1" applyProtection="1">
      <alignment horizontal="center" vertical="center" wrapText="1"/>
    </xf>
    <xf numFmtId="0" fontId="17" fillId="0" borderId="11" xfId="0" applyFont="1" applyBorder="1" applyAlignment="1" applyProtection="1">
      <alignment horizontal="center" vertical="center" wrapText="1"/>
    </xf>
    <xf numFmtId="0" fontId="17" fillId="0" borderId="12" xfId="0" applyFont="1" applyBorder="1" applyAlignment="1" applyProtection="1">
      <alignment horizontal="center" vertical="center" wrapText="1"/>
    </xf>
    <xf numFmtId="0" fontId="18" fillId="0" borderId="31" xfId="0" applyFont="1" applyBorder="1" applyAlignment="1" applyProtection="1">
      <alignment horizontal="center"/>
    </xf>
    <xf numFmtId="0" fontId="18" fillId="0" borderId="6" xfId="0" applyFont="1" applyBorder="1" applyAlignment="1" applyProtection="1">
      <alignment horizontal="center"/>
    </xf>
    <xf numFmtId="0" fontId="18" fillId="0" borderId="0" xfId="0" applyFont="1" applyBorder="1" applyAlignment="1" applyProtection="1">
      <alignment horizontal="center"/>
    </xf>
    <xf numFmtId="0" fontId="18" fillId="0" borderId="55" xfId="0" applyFont="1" applyBorder="1" applyAlignment="1" applyProtection="1">
      <alignment horizontal="center"/>
    </xf>
    <xf numFmtId="0" fontId="18" fillId="3" borderId="7" xfId="0" applyFont="1" applyFill="1" applyBorder="1" applyAlignment="1" applyProtection="1">
      <alignment horizontal="center"/>
    </xf>
    <xf numFmtId="0" fontId="18" fillId="3" borderId="0" xfId="0" applyFont="1" applyFill="1" applyBorder="1" applyAlignment="1" applyProtection="1">
      <alignment horizontal="center"/>
    </xf>
    <xf numFmtId="0" fontId="18" fillId="3" borderId="8" xfId="0" applyFont="1" applyFill="1" applyBorder="1" applyAlignment="1" applyProtection="1">
      <alignment horizontal="center"/>
    </xf>
    <xf numFmtId="0" fontId="18" fillId="0" borderId="56" xfId="0" applyFont="1" applyBorder="1" applyAlignment="1" applyProtection="1">
      <alignment horizontal="center"/>
    </xf>
    <xf numFmtId="0" fontId="18" fillId="0" borderId="43" xfId="0" applyFont="1" applyBorder="1" applyAlignment="1" applyProtection="1">
      <alignment horizontal="center"/>
    </xf>
    <xf numFmtId="0" fontId="18" fillId="0" borderId="57" xfId="0" applyFont="1" applyBorder="1" applyAlignment="1" applyProtection="1">
      <alignment horizontal="center"/>
    </xf>
    <xf numFmtId="0" fontId="18" fillId="0" borderId="7" xfId="0" applyFont="1" applyBorder="1" applyAlignment="1" applyProtection="1">
      <alignment horizontal="center"/>
    </xf>
    <xf numFmtId="0" fontId="18" fillId="0" borderId="8" xfId="0" applyFont="1" applyBorder="1" applyAlignment="1" applyProtection="1">
      <alignment horizontal="center"/>
    </xf>
    <xf numFmtId="0" fontId="18" fillId="0" borderId="7" xfId="0" applyFont="1" applyBorder="1" applyAlignment="1" applyProtection="1">
      <alignment horizontal="center"/>
      <protection locked="0"/>
    </xf>
    <xf numFmtId="0" fontId="18" fillId="0" borderId="0" xfId="0" applyFont="1" applyBorder="1" applyAlignment="1" applyProtection="1">
      <alignment horizontal="center"/>
      <protection locked="0"/>
    </xf>
    <xf numFmtId="0" fontId="18" fillId="0" borderId="8" xfId="0" applyFont="1" applyBorder="1" applyAlignment="1" applyProtection="1">
      <alignment horizontal="center"/>
      <protection locked="0"/>
    </xf>
    <xf numFmtId="0" fontId="30" fillId="0" borderId="0" xfId="0" applyFont="1" applyFill="1" applyBorder="1" applyAlignment="1" applyProtection="1">
      <alignment horizontal="left" vertical="center"/>
    </xf>
    <xf numFmtId="0" fontId="20" fillId="5" borderId="7" xfId="0" applyFont="1" applyFill="1" applyBorder="1" applyAlignment="1" applyProtection="1">
      <alignment horizontal="left" vertical="center" wrapText="1"/>
    </xf>
    <xf numFmtId="0" fontId="20" fillId="5" borderId="0" xfId="0" applyFont="1" applyFill="1" applyBorder="1" applyAlignment="1" applyProtection="1">
      <alignment horizontal="left" vertical="center" wrapText="1"/>
    </xf>
    <xf numFmtId="0" fontId="20" fillId="5" borderId="8" xfId="0" applyFont="1" applyFill="1" applyBorder="1" applyAlignment="1" applyProtection="1">
      <alignment horizontal="left" vertical="center" wrapText="1"/>
    </xf>
    <xf numFmtId="0" fontId="18" fillId="0" borderId="10" xfId="0" applyFont="1" applyFill="1" applyBorder="1" applyAlignment="1">
      <alignment vertical="center" wrapText="1"/>
    </xf>
    <xf numFmtId="0" fontId="18" fillId="0" borderId="11" xfId="0" applyFont="1" applyFill="1" applyBorder="1" applyAlignment="1">
      <alignment vertical="center" wrapText="1"/>
    </xf>
    <xf numFmtId="0" fontId="18" fillId="0" borderId="12" xfId="0" applyFont="1" applyFill="1" applyBorder="1" applyAlignment="1">
      <alignment vertical="center" wrapText="1"/>
    </xf>
    <xf numFmtId="0" fontId="18" fillId="0" borderId="1" xfId="0" applyFont="1" applyBorder="1" applyAlignment="1" applyProtection="1">
      <alignment horizontal="center"/>
      <protection locked="0"/>
    </xf>
    <xf numFmtId="0" fontId="18" fillId="0" borderId="2" xfId="0" applyFont="1" applyBorder="1" applyAlignment="1" applyProtection="1">
      <alignment horizontal="center"/>
      <protection locked="0"/>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2" borderId="7"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2" xfId="0" applyFont="1" applyBorder="1" applyAlignment="1">
      <alignment horizontal="center"/>
    </xf>
    <xf numFmtId="0" fontId="18" fillId="0" borderId="43" xfId="0" applyFont="1" applyBorder="1" applyAlignment="1">
      <alignment horizontal="center"/>
    </xf>
    <xf numFmtId="0" fontId="18" fillId="0" borderId="44" xfId="0" applyFont="1" applyBorder="1" applyAlignment="1">
      <alignment horizontal="center"/>
    </xf>
    <xf numFmtId="0" fontId="18" fillId="3" borderId="1" xfId="0" applyFont="1" applyFill="1" applyBorder="1" applyAlignment="1">
      <alignment horizontal="center"/>
    </xf>
    <xf numFmtId="0" fontId="18" fillId="3" borderId="0" xfId="0" applyFont="1" applyFill="1" applyBorder="1" applyAlignment="1">
      <alignment horizontal="center"/>
    </xf>
    <xf numFmtId="0" fontId="18" fillId="3" borderId="2" xfId="0" applyFont="1" applyFill="1" applyBorder="1" applyAlignment="1">
      <alignment horizontal="center"/>
    </xf>
    <xf numFmtId="0" fontId="18" fillId="0" borderId="1" xfId="0" applyFont="1" applyBorder="1" applyAlignment="1">
      <alignment horizontal="center"/>
    </xf>
    <xf numFmtId="0" fontId="18" fillId="0" borderId="0" xfId="0" applyFont="1" applyBorder="1" applyAlignment="1">
      <alignment horizontal="center"/>
    </xf>
    <xf numFmtId="0" fontId="18" fillId="0" borderId="2" xfId="0" applyFont="1" applyBorder="1" applyAlignment="1">
      <alignment horizontal="center"/>
    </xf>
    <xf numFmtId="0" fontId="29" fillId="4" borderId="1" xfId="0" applyFont="1" applyFill="1" applyBorder="1" applyAlignment="1">
      <alignment horizontal="left" vertical="center"/>
    </xf>
    <xf numFmtId="0" fontId="29" fillId="4" borderId="0" xfId="0" applyFont="1" applyFill="1" applyBorder="1" applyAlignment="1">
      <alignment horizontal="left" vertical="center"/>
    </xf>
    <xf numFmtId="0" fontId="29" fillId="4" borderId="2" xfId="0" applyFont="1" applyFill="1" applyBorder="1" applyAlignment="1">
      <alignment horizontal="left" vertical="center"/>
    </xf>
    <xf numFmtId="0" fontId="23" fillId="5" borderId="1" xfId="0" applyFont="1" applyFill="1" applyBorder="1" applyAlignment="1">
      <alignment horizontal="left" vertical="center"/>
    </xf>
    <xf numFmtId="0" fontId="23" fillId="5" borderId="0" xfId="0" applyFont="1" applyFill="1" applyBorder="1" applyAlignment="1">
      <alignment horizontal="left" vertical="center"/>
    </xf>
    <xf numFmtId="0" fontId="23" fillId="5" borderId="2" xfId="0" applyFont="1" applyFill="1" applyBorder="1" applyAlignment="1">
      <alignment horizontal="left" vertical="center"/>
    </xf>
    <xf numFmtId="0" fontId="18" fillId="0" borderId="5" xfId="0" applyFont="1" applyBorder="1" applyAlignment="1" applyProtection="1">
      <alignment horizontal="left" vertical="center" wrapText="1"/>
      <protection locked="0"/>
    </xf>
    <xf numFmtId="0" fontId="27" fillId="0" borderId="14" xfId="0" applyFont="1" applyFill="1" applyBorder="1" applyAlignment="1">
      <alignment horizontal="left" vertical="center" wrapText="1"/>
    </xf>
    <xf numFmtId="0" fontId="27" fillId="0" borderId="0" xfId="0" applyFont="1" applyFill="1" applyBorder="1" applyAlignment="1" applyProtection="1">
      <alignment vertical="center" wrapText="1" readingOrder="1"/>
      <protection locked="0"/>
    </xf>
    <xf numFmtId="0" fontId="27" fillId="0" borderId="2" xfId="0" applyFont="1" applyFill="1" applyBorder="1" applyAlignment="1" applyProtection="1">
      <alignment vertical="center" wrapText="1" readingOrder="1"/>
      <protection locked="0"/>
    </xf>
    <xf numFmtId="0" fontId="18" fillId="0" borderId="2"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0" fontId="27" fillId="6" borderId="28" xfId="0" applyFont="1" applyFill="1" applyBorder="1" applyAlignment="1">
      <alignment vertical="top" wrapText="1"/>
    </xf>
    <xf numFmtId="0" fontId="26" fillId="6" borderId="38" xfId="0" applyFont="1" applyFill="1" applyBorder="1" applyAlignment="1">
      <alignment horizontal="center" vertical="center" wrapText="1" readingOrder="1"/>
    </xf>
    <xf numFmtId="0" fontId="26" fillId="6" borderId="35" xfId="0" applyFont="1" applyFill="1" applyBorder="1" applyAlignment="1">
      <alignment horizontal="center" vertical="center" wrapText="1" readingOrder="1"/>
    </xf>
    <xf numFmtId="0" fontId="26" fillId="6" borderId="36" xfId="0" applyFont="1" applyFill="1" applyBorder="1" applyAlignment="1">
      <alignment horizontal="center" vertical="center" wrapText="1" readingOrder="1"/>
    </xf>
    <xf numFmtId="0" fontId="26" fillId="6" borderId="39" xfId="0" applyFont="1" applyFill="1" applyBorder="1" applyAlignment="1">
      <alignment horizontal="center" vertical="center" wrapText="1" readingOrder="1"/>
    </xf>
    <xf numFmtId="39" fontId="27" fillId="0" borderId="38" xfId="1" applyNumberFormat="1" applyFont="1" applyFill="1" applyBorder="1" applyAlignment="1" applyProtection="1">
      <alignment horizontal="center" vertical="center" wrapText="1" readingOrder="1"/>
      <protection locked="0"/>
    </xf>
    <xf numFmtId="10" fontId="27" fillId="8" borderId="28" xfId="2" applyNumberFormat="1" applyFont="1" applyFill="1" applyBorder="1" applyAlignment="1" applyProtection="1">
      <alignment horizontal="center" vertical="center" wrapText="1" readingOrder="1"/>
    </xf>
    <xf numFmtId="0" fontId="26" fillId="6" borderId="40" xfId="0" applyFont="1" applyFill="1" applyBorder="1" applyAlignment="1">
      <alignment horizontal="center" vertical="center" wrapText="1" readingOrder="1"/>
    </xf>
    <xf numFmtId="0" fontId="23" fillId="0" borderId="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 fillId="9" borderId="0" xfId="0" applyFont="1" applyFill="1" applyAlignment="1">
      <alignment horizontal="left" vertical="center"/>
    </xf>
    <xf numFmtId="0" fontId="29" fillId="4" borderId="42" xfId="0" applyFont="1" applyFill="1" applyBorder="1" applyAlignment="1">
      <alignment horizontal="left" vertical="center"/>
    </xf>
    <xf numFmtId="0" fontId="29" fillId="4" borderId="43" xfId="0" applyFont="1" applyFill="1" applyBorder="1" applyAlignment="1">
      <alignment horizontal="left" vertical="center"/>
    </xf>
    <xf numFmtId="0" fontId="29" fillId="4" borderId="44" xfId="0" applyFont="1" applyFill="1" applyBorder="1" applyAlignment="1">
      <alignment horizontal="left" vertical="center"/>
    </xf>
    <xf numFmtId="0" fontId="18" fillId="0" borderId="0" xfId="0" applyFont="1" applyFill="1" applyBorder="1" applyAlignment="1" applyProtection="1">
      <alignment vertical="center" wrapText="1"/>
      <protection locked="0"/>
    </xf>
    <xf numFmtId="0" fontId="18" fillId="0" borderId="2" xfId="0" applyFont="1" applyFill="1" applyBorder="1" applyAlignment="1" applyProtection="1">
      <alignment vertical="center" wrapText="1"/>
      <protection locked="0"/>
    </xf>
    <xf numFmtId="0" fontId="19" fillId="4" borderId="1" xfId="0" applyFont="1" applyFill="1" applyBorder="1" applyAlignment="1" applyProtection="1">
      <alignment horizontal="left" vertical="center"/>
    </xf>
    <xf numFmtId="0" fontId="19" fillId="4" borderId="2" xfId="0" applyFont="1" applyFill="1" applyBorder="1" applyAlignment="1" applyProtection="1">
      <alignment horizontal="left" vertical="center"/>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5" xfId="0" applyFont="1" applyBorder="1" applyAlignment="1">
      <alignment horizontal="center"/>
    </xf>
    <xf numFmtId="0" fontId="18" fillId="0" borderId="6" xfId="0" applyFont="1" applyBorder="1" applyAlignment="1">
      <alignment horizontal="center"/>
    </xf>
    <xf numFmtId="0" fontId="18" fillId="0" borderId="26" xfId="0" applyFont="1" applyBorder="1" applyAlignment="1">
      <alignment horizontal="center"/>
    </xf>
    <xf numFmtId="0" fontId="22" fillId="0" borderId="14"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6" xfId="0" applyFont="1" applyFill="1" applyBorder="1" applyAlignment="1">
      <alignment horizontal="left" vertical="center" wrapText="1"/>
    </xf>
    <xf numFmtId="0" fontId="22" fillId="0" borderId="69" xfId="0" applyFont="1" applyFill="1" applyBorder="1" applyAlignment="1">
      <alignment horizontal="left" vertical="center" wrapText="1"/>
    </xf>
    <xf numFmtId="39" fontId="27" fillId="0" borderId="27" xfId="1" applyNumberFormat="1" applyFont="1" applyFill="1" applyBorder="1" applyAlignment="1" applyProtection="1">
      <alignment horizontal="center" vertical="center" wrapText="1" readingOrder="1"/>
      <protection locked="0"/>
    </xf>
    <xf numFmtId="0" fontId="23" fillId="5" borderId="1" xfId="0" applyFont="1" applyFill="1" applyBorder="1" applyAlignment="1">
      <alignment horizontal="left" vertical="center" wrapText="1"/>
    </xf>
    <xf numFmtId="0" fontId="23" fillId="5" borderId="0"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27" fillId="0" borderId="3" xfId="0" applyFont="1" applyFill="1" applyBorder="1" applyAlignment="1" applyProtection="1">
      <alignment horizontal="left" vertical="center" wrapText="1"/>
      <protection locked="0"/>
    </xf>
    <xf numFmtId="0" fontId="27" fillId="0" borderId="4" xfId="0" applyFont="1" applyFill="1" applyBorder="1" applyAlignment="1" applyProtection="1">
      <alignment horizontal="left" vertical="center" wrapText="1"/>
      <protection locked="0"/>
    </xf>
    <xf numFmtId="0" fontId="27" fillId="0" borderId="5" xfId="0" applyFont="1" applyFill="1" applyBorder="1" applyAlignment="1" applyProtection="1">
      <alignment horizontal="left" vertical="center" wrapText="1"/>
      <protection locked="0"/>
    </xf>
    <xf numFmtId="0" fontId="3" fillId="0" borderId="0" xfId="0" applyFont="1" applyAlignment="1">
      <alignment horizontal="left" vertical="center"/>
    </xf>
    <xf numFmtId="0" fontId="18" fillId="0" borderId="0" xfId="0" applyFont="1" applyFill="1" applyBorder="1" applyAlignment="1" applyProtection="1">
      <alignment horizontal="left" vertical="center" wrapText="1"/>
      <protection locked="0"/>
    </xf>
    <xf numFmtId="0" fontId="18" fillId="0" borderId="2"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left" vertical="center" wrapText="1"/>
      <protection locked="0"/>
    </xf>
    <xf numFmtId="0" fontId="27" fillId="0" borderId="2" xfId="0" applyFont="1" applyFill="1" applyBorder="1" applyAlignment="1" applyProtection="1">
      <alignment horizontal="left" vertical="center" wrapText="1"/>
      <protection locked="0"/>
    </xf>
    <xf numFmtId="0" fontId="6" fillId="0" borderId="17" xfId="3" applyFont="1" applyFill="1" applyBorder="1" applyAlignment="1">
      <alignment horizontal="center" vertical="center"/>
    </xf>
    <xf numFmtId="0" fontId="6" fillId="0" borderId="18" xfId="3" applyFont="1" applyFill="1" applyBorder="1" applyAlignment="1">
      <alignment horizontal="center" vertical="center"/>
    </xf>
    <xf numFmtId="0" fontId="6" fillId="0" borderId="19" xfId="3" applyFont="1" applyFill="1" applyBorder="1" applyAlignment="1">
      <alignment horizontal="center" vertical="center"/>
    </xf>
  </cellXfs>
  <cellStyles count="6">
    <cellStyle name="Millares" xfId="1" builtinId="3"/>
    <cellStyle name="Millares 2" xfId="4"/>
    <cellStyle name="Normal" xfId="0" builtinId="0"/>
    <cellStyle name="Normal 2" xfId="3"/>
    <cellStyle name="Normal 3" xfId="5"/>
    <cellStyle name="Porcentaje" xfId="2" builtinId="5"/>
  </cellStyles>
  <dxfs count="45">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theme="0" tint="-0.34998626667073579"/>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70" formatCode="_-* #,##0_-;\-* #,##0_-;_-* &quot;-&quot;??_-;_-@_-"/>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strike val="0"/>
        <outline val="0"/>
        <shadow val="0"/>
        <u val="none"/>
        <vertAlign val="baseline"/>
        <sz val="11"/>
        <name val="Calibri Light"/>
        <scheme val="major"/>
      </font>
      <numFmt numFmtId="0" formatCode="General"/>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none">
          <fgColor indexed="64"/>
          <bgColor auto="1"/>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9" formatCode="[$-10409]#,##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Calibri Light"/>
        <scheme val="major"/>
      </font>
      <numFmt numFmtId="168" formatCode="_(* #,##0_);_(* \(#,##0\);_(* &quot;-&quot;??_);_(@_)"/>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auto="1"/>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3" name="Imagen 2">
          <a:extLst>
            <a:ext uri="{FF2B5EF4-FFF2-40B4-BE49-F238E27FC236}">
              <a16:creationId xmlns="" xmlns:a16="http://schemas.microsoft.com/office/drawing/2014/main" id="{2CB01F09-CE57-4AF0-848A-3F32D8F1C7E7}"/>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67</xdr:row>
      <xdr:rowOff>19050</xdr:rowOff>
    </xdr:from>
    <xdr:to>
      <xdr:col>1</xdr:col>
      <xdr:colOff>212725</xdr:colOff>
      <xdr:row>73</xdr:row>
      <xdr:rowOff>102659</xdr:rowOff>
    </xdr:to>
    <xdr:sp macro="" textlink="">
      <xdr:nvSpPr>
        <xdr:cNvPr id="4" name="CuadroTexto 3">
          <a:extLst>
            <a:ext uri="{FF2B5EF4-FFF2-40B4-BE49-F238E27FC236}">
              <a16:creationId xmlns="" xmlns:a16="http://schemas.microsoft.com/office/drawing/2014/main" id="{6A4BA564-F425-42B0-97AC-629BB6BBA40D}"/>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Arias Rosario </a:t>
          </a:r>
          <a:endParaRPr lang="es-ES" sz="1200" b="1"/>
        </a:p>
        <a:p>
          <a:pPr algn="ctr"/>
          <a:r>
            <a:rPr lang="es-ES" sz="1200"/>
            <a:t>Enc. Depto. Presupuesto</a:t>
          </a:r>
          <a:r>
            <a:rPr lang="es-ES" sz="1100"/>
            <a:t>  </a:t>
          </a:r>
        </a:p>
      </xdr:txBody>
    </xdr:sp>
    <xdr:clientData/>
  </xdr:twoCellAnchor>
  <xdr:twoCellAnchor>
    <xdr:from>
      <xdr:col>1</xdr:col>
      <xdr:colOff>657225</xdr:colOff>
      <xdr:row>67</xdr:row>
      <xdr:rowOff>47625</xdr:rowOff>
    </xdr:from>
    <xdr:to>
      <xdr:col>3</xdr:col>
      <xdr:colOff>279689</xdr:colOff>
      <xdr:row>73</xdr:row>
      <xdr:rowOff>152401</xdr:rowOff>
    </xdr:to>
    <xdr:sp macro="" textlink="">
      <xdr:nvSpPr>
        <xdr:cNvPr id="5" name="CuadroTexto 4">
          <a:extLst>
            <a:ext uri="{FF2B5EF4-FFF2-40B4-BE49-F238E27FC236}">
              <a16:creationId xmlns="" xmlns:a16="http://schemas.microsoft.com/office/drawing/2014/main" id="{D8C1B08B-D382-4229-B526-672B75220E21}"/>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Ing.</a:t>
          </a:r>
          <a:r>
            <a:rPr lang="es-ES" sz="1200" b="1" baseline="0"/>
            <a:t> Francis Ortega </a:t>
          </a:r>
          <a:endParaRPr lang="es-ES" sz="1200" b="1"/>
        </a:p>
        <a:p>
          <a:pPr algn="ctr"/>
          <a:r>
            <a:rPr lang="es-ES" sz="1200"/>
            <a:t>Director Financieo</a:t>
          </a:r>
        </a:p>
      </xdr:txBody>
    </xdr:sp>
    <xdr:clientData/>
  </xdr:twoCellAnchor>
  <xdr:twoCellAnchor>
    <xdr:from>
      <xdr:col>3</xdr:col>
      <xdr:colOff>990600</xdr:colOff>
      <xdr:row>67</xdr:row>
      <xdr:rowOff>180976</xdr:rowOff>
    </xdr:from>
    <xdr:to>
      <xdr:col>6</xdr:col>
      <xdr:colOff>434975</xdr:colOff>
      <xdr:row>73</xdr:row>
      <xdr:rowOff>123826</xdr:rowOff>
    </xdr:to>
    <xdr:sp macro="" textlink="">
      <xdr:nvSpPr>
        <xdr:cNvPr id="6" name="CuadroTexto 5">
          <a:extLst>
            <a:ext uri="{FF2B5EF4-FFF2-40B4-BE49-F238E27FC236}">
              <a16:creationId xmlns="" xmlns:a16="http://schemas.microsoft.com/office/drawing/2014/main" id="{833EC285-F536-4507-AEAD-ED3C1725367F}"/>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 </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67</xdr:row>
      <xdr:rowOff>57150</xdr:rowOff>
    </xdr:from>
    <xdr:to>
      <xdr:col>9</xdr:col>
      <xdr:colOff>849841</xdr:colOff>
      <xdr:row>73</xdr:row>
      <xdr:rowOff>157432</xdr:rowOff>
    </xdr:to>
    <xdr:sp macro="" textlink="">
      <xdr:nvSpPr>
        <xdr:cNvPr id="7" name="CuadroTexto 6">
          <a:extLst>
            <a:ext uri="{FF2B5EF4-FFF2-40B4-BE49-F238E27FC236}">
              <a16:creationId xmlns="" xmlns:a16="http://schemas.microsoft.com/office/drawing/2014/main" id="{76766DA6-4EDD-45F5-8D37-949A010F1C40}"/>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a:t>
          </a:r>
          <a:r>
            <a:rPr lang="es-ES" sz="1200" b="1" baseline="0"/>
            <a:t> Eridania Ortega</a:t>
          </a:r>
          <a:endParaRPr lang="es-ES" sz="1200" b="1"/>
        </a:p>
        <a:p>
          <a:pPr algn="ctr"/>
          <a:r>
            <a:rPr lang="es-ES" sz="1200"/>
            <a:t>Directora de Planificación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 xmlns:a16="http://schemas.microsoft.com/office/drawing/2014/main" id="{B722BAF9-5988-4173-9E6F-5A263EC3DF96}"/>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74</xdr:row>
      <xdr:rowOff>19050</xdr:rowOff>
    </xdr:from>
    <xdr:to>
      <xdr:col>1</xdr:col>
      <xdr:colOff>212725</xdr:colOff>
      <xdr:row>80</xdr:row>
      <xdr:rowOff>102659</xdr:rowOff>
    </xdr:to>
    <xdr:sp macro="" textlink="">
      <xdr:nvSpPr>
        <xdr:cNvPr id="3" name="CuadroTexto 2">
          <a:extLst>
            <a:ext uri="{FF2B5EF4-FFF2-40B4-BE49-F238E27FC236}">
              <a16:creationId xmlns="" xmlns:a16="http://schemas.microsoft.com/office/drawing/2014/main" id="{6461ECB2-4D23-43E8-AD41-A407DB6E309A}"/>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Amarilis Arias </a:t>
          </a:r>
          <a:endParaRPr lang="es-ES" sz="1200" b="1"/>
        </a:p>
        <a:p>
          <a:pPr algn="ctr"/>
          <a:r>
            <a:rPr lang="es-ES" sz="1200"/>
            <a:t>Enc. Depto. Presupuesto</a:t>
          </a:r>
          <a:r>
            <a:rPr lang="es-ES" sz="1100"/>
            <a:t>  </a:t>
          </a:r>
        </a:p>
      </xdr:txBody>
    </xdr:sp>
    <xdr:clientData/>
  </xdr:twoCellAnchor>
  <xdr:twoCellAnchor>
    <xdr:from>
      <xdr:col>1</xdr:col>
      <xdr:colOff>657225</xdr:colOff>
      <xdr:row>74</xdr:row>
      <xdr:rowOff>47625</xdr:rowOff>
    </xdr:from>
    <xdr:to>
      <xdr:col>3</xdr:col>
      <xdr:colOff>279689</xdr:colOff>
      <xdr:row>80</xdr:row>
      <xdr:rowOff>152401</xdr:rowOff>
    </xdr:to>
    <xdr:sp macro="" textlink="">
      <xdr:nvSpPr>
        <xdr:cNvPr id="4" name="CuadroTexto 3">
          <a:extLst>
            <a:ext uri="{FF2B5EF4-FFF2-40B4-BE49-F238E27FC236}">
              <a16:creationId xmlns="" xmlns:a16="http://schemas.microsoft.com/office/drawing/2014/main" id="{87AEE76E-C6FA-4088-AC74-25E395A35148}"/>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Francis Ortega</a:t>
          </a:r>
        </a:p>
        <a:p>
          <a:pPr algn="ctr"/>
          <a:r>
            <a:rPr lang="es-ES" sz="1200"/>
            <a:t>Director Financiero</a:t>
          </a:r>
        </a:p>
      </xdr:txBody>
    </xdr:sp>
    <xdr:clientData/>
  </xdr:twoCellAnchor>
  <xdr:twoCellAnchor>
    <xdr:from>
      <xdr:col>3</xdr:col>
      <xdr:colOff>990600</xdr:colOff>
      <xdr:row>74</xdr:row>
      <xdr:rowOff>180976</xdr:rowOff>
    </xdr:from>
    <xdr:to>
      <xdr:col>6</xdr:col>
      <xdr:colOff>434975</xdr:colOff>
      <xdr:row>80</xdr:row>
      <xdr:rowOff>123826</xdr:rowOff>
    </xdr:to>
    <xdr:sp macro="" textlink="">
      <xdr:nvSpPr>
        <xdr:cNvPr id="5" name="CuadroTexto 4">
          <a:extLst>
            <a:ext uri="{FF2B5EF4-FFF2-40B4-BE49-F238E27FC236}">
              <a16:creationId xmlns="" xmlns:a16="http://schemas.microsoft.com/office/drawing/2014/main" id="{7554DA3F-7C11-459F-A8C0-A906C8E82F96}"/>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74</xdr:row>
      <xdr:rowOff>57150</xdr:rowOff>
    </xdr:from>
    <xdr:to>
      <xdr:col>9</xdr:col>
      <xdr:colOff>849841</xdr:colOff>
      <xdr:row>80</xdr:row>
      <xdr:rowOff>157432</xdr:rowOff>
    </xdr:to>
    <xdr:sp macro="" textlink="">
      <xdr:nvSpPr>
        <xdr:cNvPr id="6" name="CuadroTexto 5">
          <a:extLst>
            <a:ext uri="{FF2B5EF4-FFF2-40B4-BE49-F238E27FC236}">
              <a16:creationId xmlns="" xmlns:a16="http://schemas.microsoft.com/office/drawing/2014/main" id="{F4FFB670-9314-4CC0-BD07-052D691AC206}"/>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 Eridania Ortega</a:t>
          </a:r>
        </a:p>
        <a:p>
          <a:pPr algn="ctr"/>
          <a:r>
            <a:rPr lang="es-ES" sz="1200"/>
            <a:t>Directora de Planificación</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 xmlns:a16="http://schemas.microsoft.com/office/drawing/2014/main" id="{7BD79C81-FE35-4C40-85F0-D854241B6784}"/>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60</xdr:row>
      <xdr:rowOff>19051</xdr:rowOff>
    </xdr:from>
    <xdr:to>
      <xdr:col>1</xdr:col>
      <xdr:colOff>212725</xdr:colOff>
      <xdr:row>65</xdr:row>
      <xdr:rowOff>133351</xdr:rowOff>
    </xdr:to>
    <xdr:sp macro="" textlink="">
      <xdr:nvSpPr>
        <xdr:cNvPr id="3" name="CuadroTexto 2">
          <a:extLst>
            <a:ext uri="{FF2B5EF4-FFF2-40B4-BE49-F238E27FC236}">
              <a16:creationId xmlns="" xmlns:a16="http://schemas.microsoft.com/office/drawing/2014/main" id="{6C189AFF-67D8-47B9-97E9-246F5B91B207}"/>
            </a:ext>
          </a:extLst>
        </xdr:cNvPr>
        <xdr:cNvSpPr txBox="1"/>
      </xdr:nvSpPr>
      <xdr:spPr>
        <a:xfrm>
          <a:off x="85725" y="13544551"/>
          <a:ext cx="2317750" cy="971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Alexandra</a:t>
          </a:r>
          <a:r>
            <a:rPr lang="es-ES" sz="1200" b="1" baseline="0"/>
            <a:t> Arias </a:t>
          </a:r>
          <a:endParaRPr lang="es-ES" sz="1200" b="1"/>
        </a:p>
        <a:p>
          <a:pPr algn="ctr"/>
          <a:r>
            <a:rPr lang="es-ES" sz="1200"/>
            <a:t>Enc. Depto. Presupuesto</a:t>
          </a:r>
          <a:r>
            <a:rPr lang="es-ES" sz="1100"/>
            <a:t>  </a:t>
          </a:r>
        </a:p>
      </xdr:txBody>
    </xdr:sp>
    <xdr:clientData/>
  </xdr:twoCellAnchor>
  <xdr:twoCellAnchor>
    <xdr:from>
      <xdr:col>1</xdr:col>
      <xdr:colOff>666750</xdr:colOff>
      <xdr:row>59</xdr:row>
      <xdr:rowOff>171450</xdr:rowOff>
    </xdr:from>
    <xdr:to>
      <xdr:col>3</xdr:col>
      <xdr:colOff>289214</xdr:colOff>
      <xdr:row>65</xdr:row>
      <xdr:rowOff>114300</xdr:rowOff>
    </xdr:to>
    <xdr:sp macro="" textlink="">
      <xdr:nvSpPr>
        <xdr:cNvPr id="4" name="CuadroTexto 3">
          <a:extLst>
            <a:ext uri="{FF2B5EF4-FFF2-40B4-BE49-F238E27FC236}">
              <a16:creationId xmlns="" xmlns:a16="http://schemas.microsoft.com/office/drawing/2014/main" id="{8C6AB9EC-BD8B-4214-838E-9481F10B6284}"/>
            </a:ext>
          </a:extLst>
        </xdr:cNvPr>
        <xdr:cNvSpPr txBox="1"/>
      </xdr:nvSpPr>
      <xdr:spPr>
        <a:xfrm>
          <a:off x="2857500" y="13506450"/>
          <a:ext cx="2070389" cy="990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Francis Ortega</a:t>
          </a:r>
        </a:p>
        <a:p>
          <a:pPr algn="ctr"/>
          <a:r>
            <a:rPr lang="es-ES" sz="1200"/>
            <a:t>Director Financiero</a:t>
          </a:r>
        </a:p>
      </xdr:txBody>
    </xdr:sp>
    <xdr:clientData/>
  </xdr:twoCellAnchor>
  <xdr:twoCellAnchor>
    <xdr:from>
      <xdr:col>4</xdr:col>
      <xdr:colOff>19050</xdr:colOff>
      <xdr:row>60</xdr:row>
      <xdr:rowOff>47626</xdr:rowOff>
    </xdr:from>
    <xdr:to>
      <xdr:col>6</xdr:col>
      <xdr:colOff>463550</xdr:colOff>
      <xdr:row>66</xdr:row>
      <xdr:rowOff>76201</xdr:rowOff>
    </xdr:to>
    <xdr:sp macro="" textlink="">
      <xdr:nvSpPr>
        <xdr:cNvPr id="5" name="CuadroTexto 4">
          <a:extLst>
            <a:ext uri="{FF2B5EF4-FFF2-40B4-BE49-F238E27FC236}">
              <a16:creationId xmlns="" xmlns:a16="http://schemas.microsoft.com/office/drawing/2014/main" id="{A1BFF336-0DD1-4A42-85D4-0A30A97F923B}"/>
            </a:ext>
          </a:extLst>
        </xdr:cNvPr>
        <xdr:cNvSpPr txBox="1"/>
      </xdr:nvSpPr>
      <xdr:spPr>
        <a:xfrm>
          <a:off x="5657850" y="13573126"/>
          <a:ext cx="244475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Pablo Pichardo</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59</xdr:row>
      <xdr:rowOff>104775</xdr:rowOff>
    </xdr:from>
    <xdr:to>
      <xdr:col>9</xdr:col>
      <xdr:colOff>849841</xdr:colOff>
      <xdr:row>66</xdr:row>
      <xdr:rowOff>14557</xdr:rowOff>
    </xdr:to>
    <xdr:sp macro="" textlink="">
      <xdr:nvSpPr>
        <xdr:cNvPr id="6" name="CuadroTexto 5">
          <a:extLst>
            <a:ext uri="{FF2B5EF4-FFF2-40B4-BE49-F238E27FC236}">
              <a16:creationId xmlns="" xmlns:a16="http://schemas.microsoft.com/office/drawing/2014/main" id="{367027C6-8FCB-4880-A76A-BEEB9E891816}"/>
            </a:ext>
          </a:extLst>
        </xdr:cNvPr>
        <xdr:cNvSpPr txBox="1"/>
      </xdr:nvSpPr>
      <xdr:spPr>
        <a:xfrm>
          <a:off x="8191500" y="13439775"/>
          <a:ext cx="3297766" cy="11480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Ana Eridania Ortega</a:t>
          </a:r>
          <a:r>
            <a:rPr lang="es-ES" sz="1200" b="1" baseline="0"/>
            <a:t> </a:t>
          </a:r>
          <a:endParaRPr lang="es-ES" sz="1200" b="1"/>
        </a:p>
        <a:p>
          <a:pPr algn="ctr"/>
          <a:r>
            <a:rPr lang="es-ES" sz="1200"/>
            <a:t>Directora de Planificación</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790575</xdr:colOff>
      <xdr:row>3</xdr:row>
      <xdr:rowOff>98806</xdr:rowOff>
    </xdr:to>
    <xdr:pic>
      <xdr:nvPicPr>
        <xdr:cNvPr id="3" name="Imagen 2" descr="LOGO 100%">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28575"/>
          <a:ext cx="1438275" cy="69888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upuesto\Respaldo%20de%20carpeta%20compartida%20local\Carpeta%20Compartida\2021\Ejecuciones\9.%20Septiembre\OAI\3er%20trimestre%20Seguimiento%20DEG-FORE013-%20PROGRAMA%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12"/>
      <sheetName val="Historial de Cambios"/>
      <sheetName val="Validacion datos"/>
    </sheetNames>
    <sheetDataSet>
      <sheetData sheetId="0"/>
      <sheetData sheetId="1"/>
      <sheetData sheetId="2">
        <row r="2">
          <cell r="A2">
            <v>1</v>
          </cell>
        </row>
        <row r="8">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D13" t="str">
            <v>1.3.2</v>
          </cell>
          <cell r="E13" t="str">
            <v>Promover la consolidación del sistema electoral y de partidos políticos para garantizar la actuación responsable, democrática y transparente de los actores e instituciones del sistema político</v>
          </cell>
        </row>
        <row r="14">
          <cell r="D14" t="str">
            <v>1.3.3</v>
          </cell>
          <cell r="E14" t="str">
            <v>Fortalecer las capacidades de control y fiscalización del Congreso Nacional para proteger los recursos públicos y asegurar su uso eficiente, eficaz y transparente</v>
          </cell>
        </row>
        <row r="15">
          <cell r="D15" t="str">
            <v>1.4.1</v>
          </cell>
          <cell r="E15" t="str">
            <v>Garantizar la defensa de los intereses nacionales en los espacios terrestre, marítimo y aéreo</v>
          </cell>
        </row>
        <row r="16">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D17" t="str">
            <v>2.1.1</v>
          </cell>
          <cell r="E17" t="str">
            <v>Implantar y garantizar un sistema educativo nacional de calidad</v>
          </cell>
        </row>
        <row r="18">
          <cell r="D18" t="str">
            <v>2.1.2</v>
          </cell>
          <cell r="E18" t="str">
            <v>Universalizar la educación desde el nivel inicial hasta completar el nivel medio</v>
          </cell>
        </row>
        <row r="19">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D20" t="str">
            <v>2.2.2</v>
          </cell>
          <cell r="E20" t="str">
            <v>Universalizar el aseguramiento en salud para garantizar el acceso a servicios de salud y reducir el gasto de bolsillo</v>
          </cell>
        </row>
        <row r="21">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D22" t="str">
            <v>2.3.1</v>
          </cell>
          <cell r="E22" t="str">
            <v>Construir una cultura de igualdad y equidad entre hombres y mujeres</v>
          </cell>
        </row>
        <row r="23">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D24" t="str">
            <v>2.3.3</v>
          </cell>
          <cell r="E24" t="str">
            <v>Disminuir la pobreza mediante un efectivo y eficiente sistema de protección social, que tome en cuenta las necesidades y vulnerabilidades a lo largo del ciclo de vida</v>
          </cell>
        </row>
        <row r="25">
          <cell r="D25" t="str">
            <v>2.3.4</v>
          </cell>
          <cell r="E25" t="str">
            <v>Proteger a los niños, niñas, adolescentes y jóvenes desde la primera infancia para propiciar su desarrollo integral e inclusión social</v>
          </cell>
        </row>
        <row r="26">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44:J46" totalsRowShown="0" headerRowDxfId="44" dataDxfId="42" headerRowBorderDxfId="43" tableBorderDxfId="41" totalsRowBorderDxfId="40">
  <autoFilter ref="A44:J46">
    <filterColumn colId="0" hiddenButton="1"/>
    <filterColumn colId="1" hiddenButton="1"/>
    <filterColumn colId="2" hiddenButton="1"/>
    <filterColumn colId="3" hiddenButton="1"/>
    <filterColumn colId="6" hiddenButton="1"/>
    <filterColumn colId="7" hiddenButton="1"/>
    <filterColumn colId="8" hiddenButton="1"/>
    <filterColumn colId="9" hiddenButton="1"/>
  </autoFilter>
  <tableColumns count="10">
    <tableColumn id="1" name="Producto" dataDxfId="39" dataCellStyle="Normal 2"/>
    <tableColumn id="2" name="Indicador" dataDxfId="38" dataCellStyle="Normal 2"/>
    <tableColumn id="3" name="Física_x000a_(A)" dataDxfId="37" dataCellStyle="Millares 2"/>
    <tableColumn id="4" name="Financiera_x000a_(B)" dataDxfId="36" dataCellStyle="Millares 2">
      <calculatedColumnFormula>+A39</calculatedColumnFormula>
    </tableColumn>
    <tableColumn id="10" name="Física_x000a_(C )" dataDxfId="35" dataCellStyle="Millares 2"/>
    <tableColumn id="9" name="Financiera_x000a_(D)" dataDxfId="34" dataCellStyle="Millares 2"/>
    <tableColumn id="5" name="Física _x000a_(C)" dataDxfId="33" dataCellStyle="Millares 2"/>
    <tableColumn id="6" name="Financiera _x000a_ (D)" dataDxfId="32"/>
    <tableColumn id="7" name="Física %_x000a_ E=C/A" dataDxfId="31">
      <calculatedColumnFormula>IF(G45&gt;0,G45/C45,0)</calculatedColumnFormula>
    </tableColumn>
    <tableColumn id="8" name="Financiero % _x000a_F=D/B" dataDxfId="30">
      <calculatedColumnFormula>IF(H45&gt;0,H45/D45,0)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43:J45" totalsRowShown="0" headerRowDxfId="29" dataDxfId="27" headerRowBorderDxfId="28" tableBorderDxfId="26" totalsRowBorderDxfId="25">
  <autoFilter ref="A43:J45"/>
  <tableColumns count="10">
    <tableColumn id="1" name="Producto" dataDxfId="24" dataCellStyle="Normal 2"/>
    <tableColumn id="2" name="Indicador" dataDxfId="23" dataCellStyle="Normal 2"/>
    <tableColumn id="3" name="Física_x000a_(A)" dataDxfId="22" dataCellStyle="Porcentaje"/>
    <tableColumn id="4" name="Financiera_x000a_(B)" dataDxfId="21" dataCellStyle="Millares"/>
    <tableColumn id="10" name="Física_x000a_(C )" dataDxfId="20" dataCellStyle="Millares 2"/>
    <tableColumn id="9" name="Financiera_x000a_(D)" dataDxfId="19" dataCellStyle="Millares 2"/>
    <tableColumn id="5" name="Física _x000a_(C)" dataDxfId="18" dataCellStyle="Millares 2"/>
    <tableColumn id="6" name="Financiera _x000a_ (D)" dataDxfId="17" dataCellStyle="Millares"/>
    <tableColumn id="7" name="Física %_x000a_ E=C/A" dataDxfId="16" dataCellStyle="Porcentaje">
      <calculatedColumnFormula>+Tabla13[[#This Row],[Física 
(C)]]/Tabla13[[#This Row],[Física
(A)]]</calculatedColumnFormula>
    </tableColumn>
    <tableColumn id="8" name="Financiero % _x000a_F=D/B" dataDxfId="15">
      <calculatedColumnFormula>IF(H44&gt;0,H44/D44,0)</calculatedColumnFormula>
    </tableColumn>
  </tableColumns>
  <tableStyleInfo name="Estilo de tabla 1" showFirstColumn="0" showLastColumn="0" showRowStripes="1" showColumnStripes="0"/>
</table>
</file>

<file path=xl/tables/table3.xml><?xml version="1.0" encoding="utf-8"?>
<table xmlns="http://schemas.openxmlformats.org/spreadsheetml/2006/main" id="3" name="Tabla134" displayName="Tabla134" ref="A42:J43" totalsRowShown="0" headerRowDxfId="14" dataDxfId="12" headerRowBorderDxfId="13" tableBorderDxfId="11" totalsRowBorderDxfId="10">
  <autoFilter ref="A42:J43"/>
  <tableColumns count="10">
    <tableColumn id="1" name="Producto" dataDxfId="9" dataCellStyle="Normal 2"/>
    <tableColumn id="2" name="Indicador" dataDxfId="8" dataCellStyle="Normal 2"/>
    <tableColumn id="3" name="Física_x000a_(A)" dataDxfId="7" dataCellStyle="Millares 2"/>
    <tableColumn id="4" name="Financiera_x000a_(B)" dataDxfId="6" dataCellStyle="Millares 2"/>
    <tableColumn id="10" name="Física_x000a_(C )" dataDxfId="5" dataCellStyle="Millares 2">
      <calculatedColumnFormula>+Tabla134[Física
(A)]/4</calculatedColumnFormula>
    </tableColumn>
    <tableColumn id="9" name="Financiera_x000a_(D)" dataDxfId="4" dataCellStyle="Millares 2"/>
    <tableColumn id="5" name="Física _x000a_(E)" dataDxfId="3" dataCellStyle="Millares"/>
    <tableColumn id="6" name="Financiera _x000a_ (F)" dataDxfId="2" dataCellStyle="Millares"/>
    <tableColumn id="7" name="Física %_x000a_ E=C/A" dataDxfId="1" dataCellStyle="Porcentaje">
      <calculatedColumnFormula>IF(G43&gt;0,G43/C43,0)</calculatedColumnFormula>
    </tableColumn>
    <tableColumn id="8" name="Financiero % _x000a_F=D/B" dataDxfId="0">
      <calculatedColumnFormula>IF(H43&gt;0,H43/D43,0)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P92"/>
  <sheetViews>
    <sheetView showGridLines="0" view="pageBreakPreview" topLeftCell="A25" zoomScale="90" zoomScaleNormal="90" zoomScaleSheetLayoutView="90" workbookViewId="0">
      <selection activeCell="H46" sqref="H46"/>
    </sheetView>
  </sheetViews>
  <sheetFormatPr baseColWidth="10" defaultColWidth="11.42578125" defaultRowHeight="15" x14ac:dyDescent="0.25"/>
  <cols>
    <col min="1" max="1" width="29.28515625" style="19" customWidth="1"/>
    <col min="2" max="2" width="21.7109375" style="19" customWidth="1"/>
    <col min="3" max="4" width="15" style="19" customWidth="1"/>
    <col min="5" max="6" width="15" style="24" customWidth="1"/>
    <col min="7" max="7" width="18.42578125" style="19" customWidth="1"/>
    <col min="8" max="8" width="17.140625" style="19" bestFit="1" customWidth="1"/>
    <col min="9" max="10" width="15" style="19" customWidth="1"/>
    <col min="11" max="11" width="40.140625" style="19" hidden="1" customWidth="1"/>
    <col min="12" max="12" width="26.140625" style="19" hidden="1" customWidth="1"/>
    <col min="13" max="13" width="20.42578125" style="19" bestFit="1" customWidth="1"/>
    <col min="14" max="14" width="17.5703125" style="19" bestFit="1" customWidth="1"/>
    <col min="15" max="15" width="17" style="19" bestFit="1" customWidth="1"/>
    <col min="16" max="16384" width="11.42578125" style="19"/>
  </cols>
  <sheetData>
    <row r="1" spans="1:12" s="20" customFormat="1" ht="27.75" customHeight="1" thickBot="1" x14ac:dyDescent="0.3">
      <c r="A1" s="46"/>
      <c r="B1" s="212" t="s">
        <v>188</v>
      </c>
      <c r="C1" s="213"/>
      <c r="D1" s="213"/>
      <c r="E1" s="213"/>
      <c r="F1" s="213"/>
      <c r="G1" s="213"/>
      <c r="H1" s="213"/>
      <c r="I1" s="213"/>
      <c r="J1" s="214"/>
    </row>
    <row r="2" spans="1:12" s="20" customFormat="1" ht="21" customHeight="1" thickBot="1" x14ac:dyDescent="0.3">
      <c r="A2" s="47"/>
      <c r="B2" s="215" t="s">
        <v>15</v>
      </c>
      <c r="C2" s="216"/>
      <c r="D2" s="215" t="s">
        <v>16</v>
      </c>
      <c r="E2" s="216"/>
      <c r="F2" s="216"/>
      <c r="G2" s="216"/>
      <c r="H2" s="217"/>
      <c r="I2" s="48" t="s">
        <v>17</v>
      </c>
      <c r="J2" s="49" t="s">
        <v>18</v>
      </c>
    </row>
    <row r="3" spans="1:12" s="20" customFormat="1" ht="35.25" customHeight="1" thickBot="1" x14ac:dyDescent="0.3">
      <c r="A3" s="50"/>
      <c r="B3" s="218" t="s">
        <v>19</v>
      </c>
      <c r="C3" s="219"/>
      <c r="D3" s="218" t="s">
        <v>224</v>
      </c>
      <c r="E3" s="219"/>
      <c r="F3" s="219"/>
      <c r="G3" s="219"/>
      <c r="H3" s="220"/>
      <c r="I3" s="51">
        <v>43846</v>
      </c>
      <c r="J3" s="52">
        <v>5</v>
      </c>
    </row>
    <row r="4" spans="1:12" s="1" customFormat="1" ht="3" customHeight="1" x14ac:dyDescent="0.25">
      <c r="A4" s="221"/>
      <c r="B4" s="222"/>
      <c r="C4" s="222"/>
      <c r="D4" s="223"/>
      <c r="E4" s="223"/>
      <c r="F4" s="223"/>
      <c r="G4" s="223"/>
      <c r="H4" s="223"/>
      <c r="I4" s="222"/>
      <c r="J4" s="224"/>
      <c r="K4" s="2"/>
      <c r="L4" s="2"/>
    </row>
    <row r="5" spans="1:12" s="1" customFormat="1" ht="3" customHeight="1" x14ac:dyDescent="0.25">
      <c r="A5" s="225"/>
      <c r="B5" s="226"/>
      <c r="C5" s="226"/>
      <c r="D5" s="226"/>
      <c r="E5" s="226"/>
      <c r="F5" s="226"/>
      <c r="G5" s="226"/>
      <c r="H5" s="226"/>
      <c r="I5" s="226"/>
      <c r="J5" s="227"/>
      <c r="K5" s="2"/>
      <c r="L5" s="2"/>
    </row>
    <row r="6" spans="1:12" s="1" customFormat="1" ht="3" customHeight="1" x14ac:dyDescent="0.25">
      <c r="A6" s="228"/>
      <c r="B6" s="229"/>
      <c r="C6" s="229"/>
      <c r="D6" s="229"/>
      <c r="E6" s="229"/>
      <c r="F6" s="229"/>
      <c r="G6" s="229"/>
      <c r="H6" s="229"/>
      <c r="I6" s="229"/>
      <c r="J6" s="230"/>
      <c r="K6" s="2"/>
      <c r="L6" s="2"/>
    </row>
    <row r="7" spans="1:12" s="20" customFormat="1" ht="15.75" x14ac:dyDescent="0.25">
      <c r="A7" s="196" t="s">
        <v>202</v>
      </c>
      <c r="B7" s="197"/>
      <c r="C7" s="197"/>
      <c r="D7" s="197"/>
      <c r="E7" s="197"/>
      <c r="F7" s="197"/>
      <c r="G7" s="197"/>
      <c r="H7" s="197"/>
      <c r="I7" s="197"/>
      <c r="J7" s="198"/>
      <c r="K7" s="21"/>
      <c r="L7" s="21"/>
    </row>
    <row r="8" spans="1:12" s="1" customFormat="1" ht="3" customHeight="1" x14ac:dyDescent="0.25">
      <c r="A8" s="231"/>
      <c r="B8" s="223"/>
      <c r="C8" s="223"/>
      <c r="D8" s="223"/>
      <c r="E8" s="223"/>
      <c r="F8" s="223"/>
      <c r="G8" s="223"/>
      <c r="H8" s="223"/>
      <c r="I8" s="223"/>
      <c r="J8" s="232"/>
      <c r="K8" s="2"/>
      <c r="L8" s="2"/>
    </row>
    <row r="9" spans="1:12" s="20" customFormat="1" ht="15.75" x14ac:dyDescent="0.25">
      <c r="A9" s="187" t="s">
        <v>20</v>
      </c>
      <c r="B9" s="188"/>
      <c r="C9" s="188"/>
      <c r="D9" s="188"/>
      <c r="E9" s="188"/>
      <c r="F9" s="188"/>
      <c r="G9" s="188"/>
      <c r="H9" s="188"/>
      <c r="I9" s="188"/>
      <c r="J9" s="189"/>
      <c r="K9" s="21"/>
      <c r="L9" s="21"/>
    </row>
    <row r="10" spans="1:12" s="1" customFormat="1" ht="3" customHeight="1" x14ac:dyDescent="0.25">
      <c r="A10" s="233"/>
      <c r="B10" s="234"/>
      <c r="C10" s="234"/>
      <c r="D10" s="234"/>
      <c r="E10" s="234"/>
      <c r="F10" s="234"/>
      <c r="G10" s="234"/>
      <c r="H10" s="234"/>
      <c r="I10" s="234"/>
      <c r="J10" s="235"/>
      <c r="K10" s="2"/>
      <c r="L10" s="2"/>
    </row>
    <row r="11" spans="1:12" x14ac:dyDescent="0.25">
      <c r="A11" s="105" t="s">
        <v>21</v>
      </c>
      <c r="B11" s="209" t="s">
        <v>225</v>
      </c>
      <c r="C11" s="210"/>
      <c r="D11" s="210"/>
      <c r="E11" s="210"/>
      <c r="F11" s="210"/>
      <c r="G11" s="210"/>
      <c r="H11" s="210"/>
      <c r="I11" s="210"/>
      <c r="J11" s="211"/>
      <c r="K11" s="20"/>
      <c r="L11" s="20"/>
    </row>
    <row r="12" spans="1:12" s="1" customFormat="1" x14ac:dyDescent="0.25">
      <c r="A12" s="106" t="s">
        <v>197</v>
      </c>
      <c r="B12" s="54" t="s">
        <v>226</v>
      </c>
      <c r="C12" s="55"/>
      <c r="D12" s="55"/>
      <c r="E12" s="55"/>
      <c r="F12" s="55"/>
      <c r="G12" s="55"/>
      <c r="H12" s="55"/>
      <c r="I12" s="55"/>
      <c r="J12" s="107"/>
      <c r="K12" s="2"/>
      <c r="L12" s="2"/>
    </row>
    <row r="13" spans="1:12" s="1" customFormat="1" x14ac:dyDescent="0.25">
      <c r="A13" s="106" t="s">
        <v>212</v>
      </c>
      <c r="B13" s="56" t="s">
        <v>227</v>
      </c>
      <c r="C13" s="55"/>
      <c r="D13" s="55"/>
      <c r="E13" s="55"/>
      <c r="F13" s="55"/>
      <c r="G13" s="55"/>
      <c r="H13" s="55"/>
      <c r="I13" s="55"/>
      <c r="J13" s="107"/>
      <c r="K13" s="2"/>
      <c r="L13" s="2"/>
    </row>
    <row r="14" spans="1:12" ht="51.75" customHeight="1" x14ac:dyDescent="0.25">
      <c r="A14" s="105" t="s">
        <v>186</v>
      </c>
      <c r="B14" s="166" t="s">
        <v>228</v>
      </c>
      <c r="C14" s="167"/>
      <c r="D14" s="167"/>
      <c r="E14" s="167"/>
      <c r="F14" s="167"/>
      <c r="G14" s="167"/>
      <c r="H14" s="167"/>
      <c r="I14" s="167"/>
      <c r="J14" s="168"/>
    </row>
    <row r="15" spans="1:12" ht="64.5" customHeight="1" x14ac:dyDescent="0.25">
      <c r="A15" s="105" t="s">
        <v>187</v>
      </c>
      <c r="B15" s="166" t="s">
        <v>229</v>
      </c>
      <c r="C15" s="167"/>
      <c r="D15" s="167"/>
      <c r="E15" s="167"/>
      <c r="F15" s="167"/>
      <c r="G15" s="167"/>
      <c r="H15" s="167"/>
      <c r="I15" s="167"/>
      <c r="J15" s="168"/>
    </row>
    <row r="16" spans="1:12" s="1" customFormat="1" ht="3" customHeight="1" x14ac:dyDescent="0.25">
      <c r="A16" s="108"/>
      <c r="B16" s="57"/>
      <c r="C16" s="57"/>
      <c r="D16" s="57"/>
      <c r="E16" s="57"/>
      <c r="F16" s="57"/>
      <c r="G16" s="57"/>
      <c r="H16" s="57"/>
      <c r="I16" s="57"/>
      <c r="J16" s="109"/>
      <c r="K16" s="2"/>
      <c r="L16" s="2"/>
    </row>
    <row r="17" spans="1:16" ht="18.75" customHeight="1" x14ac:dyDescent="0.25">
      <c r="A17" s="190" t="s">
        <v>22</v>
      </c>
      <c r="B17" s="191"/>
      <c r="C17" s="191"/>
      <c r="D17" s="191"/>
      <c r="E17" s="191"/>
      <c r="F17" s="191"/>
      <c r="G17" s="191"/>
      <c r="H17" s="191"/>
      <c r="I17" s="191"/>
      <c r="J17" s="192"/>
    </row>
    <row r="18" spans="1:16" s="1" customFormat="1" ht="3" customHeight="1" x14ac:dyDescent="0.25">
      <c r="A18" s="110"/>
      <c r="B18" s="58"/>
      <c r="C18" s="59"/>
      <c r="D18" s="59"/>
      <c r="E18" s="59"/>
      <c r="F18" s="59"/>
      <c r="G18" s="59"/>
      <c r="H18" s="59"/>
      <c r="I18" s="59"/>
      <c r="J18" s="111"/>
      <c r="L18" s="2"/>
    </row>
    <row r="19" spans="1:16" ht="18" customHeight="1" x14ac:dyDescent="0.25">
      <c r="A19" s="105" t="s">
        <v>0</v>
      </c>
      <c r="B19" s="148">
        <v>2</v>
      </c>
      <c r="C19" s="199" t="s">
        <v>237</v>
      </c>
      <c r="D19" s="199"/>
      <c r="E19" s="199"/>
      <c r="F19" s="199"/>
      <c r="G19" s="199"/>
      <c r="H19" s="199"/>
      <c r="I19" s="199"/>
      <c r="J19" s="200"/>
      <c r="K19" s="19" t="s">
        <v>194</v>
      </c>
    </row>
    <row r="20" spans="1:16" s="1" customFormat="1" ht="3" customHeight="1" x14ac:dyDescent="0.25">
      <c r="A20" s="110"/>
      <c r="B20" s="149"/>
      <c r="C20" s="150"/>
      <c r="D20" s="150"/>
      <c r="E20" s="150"/>
      <c r="F20" s="150"/>
      <c r="G20" s="150"/>
      <c r="H20" s="150"/>
      <c r="I20" s="150"/>
      <c r="J20" s="151"/>
      <c r="L20" s="2"/>
    </row>
    <row r="21" spans="1:16" ht="39.75" customHeight="1" x14ac:dyDescent="0.25">
      <c r="A21" s="105" t="s">
        <v>1</v>
      </c>
      <c r="B21" s="152">
        <v>2.4</v>
      </c>
      <c r="C21" s="199" t="s">
        <v>54</v>
      </c>
      <c r="D21" s="199"/>
      <c r="E21" s="199"/>
      <c r="F21" s="199"/>
      <c r="G21" s="199"/>
      <c r="H21" s="199"/>
      <c r="I21" s="199"/>
      <c r="J21" s="200"/>
      <c r="K21" s="26" t="s">
        <v>195</v>
      </c>
      <c r="L21" s="22"/>
      <c r="M21" s="22"/>
      <c r="N21" s="22"/>
      <c r="O21" s="22"/>
      <c r="P21" s="22"/>
    </row>
    <row r="22" spans="1:16" s="1" customFormat="1" ht="3" customHeight="1" x14ac:dyDescent="0.25">
      <c r="A22" s="108"/>
      <c r="B22" s="100"/>
      <c r="C22" s="135"/>
      <c r="D22" s="135"/>
      <c r="E22" s="135"/>
      <c r="F22" s="135"/>
      <c r="G22" s="135"/>
      <c r="H22" s="135"/>
      <c r="I22" s="135"/>
      <c r="J22" s="153"/>
      <c r="L22" s="2"/>
    </row>
    <row r="23" spans="1:16" ht="30.75" customHeight="1" x14ac:dyDescent="0.25">
      <c r="A23" s="105" t="s">
        <v>2</v>
      </c>
      <c r="B23" s="154" t="s">
        <v>96</v>
      </c>
      <c r="C23" s="199" t="s">
        <v>97</v>
      </c>
      <c r="D23" s="199"/>
      <c r="E23" s="199"/>
      <c r="F23" s="199"/>
      <c r="G23" s="199"/>
      <c r="H23" s="199"/>
      <c r="I23" s="199"/>
      <c r="J23" s="200"/>
      <c r="K23" s="26" t="s">
        <v>203</v>
      </c>
    </row>
    <row r="24" spans="1:16" s="1" customFormat="1" ht="3" customHeight="1" x14ac:dyDescent="0.25">
      <c r="A24" s="110"/>
      <c r="B24" s="155"/>
      <c r="C24" s="155"/>
      <c r="D24" s="155"/>
      <c r="E24" s="155"/>
      <c r="F24" s="155"/>
      <c r="G24" s="155"/>
      <c r="H24" s="155"/>
      <c r="I24" s="155"/>
      <c r="J24" s="156"/>
      <c r="K24" s="2"/>
      <c r="L24" s="2"/>
    </row>
    <row r="25" spans="1:16" ht="121.5" customHeight="1" x14ac:dyDescent="0.25">
      <c r="A25" s="105" t="s">
        <v>13</v>
      </c>
      <c r="B25" s="201" t="s">
        <v>243</v>
      </c>
      <c r="C25" s="201"/>
      <c r="D25" s="201"/>
      <c r="E25" s="201"/>
      <c r="F25" s="201"/>
      <c r="G25" s="201"/>
      <c r="H25" s="201"/>
      <c r="I25" s="201"/>
      <c r="J25" s="202"/>
      <c r="K25" s="27" t="s">
        <v>196</v>
      </c>
      <c r="L25" s="31"/>
      <c r="M25" s="22"/>
      <c r="N25" s="22"/>
      <c r="O25" s="22"/>
      <c r="P25" s="22"/>
    </row>
    <row r="26" spans="1:16" s="1" customFormat="1" ht="3" customHeight="1" x14ac:dyDescent="0.25">
      <c r="A26" s="108"/>
      <c r="B26" s="57"/>
      <c r="C26" s="57"/>
      <c r="D26" s="57"/>
      <c r="E26" s="57"/>
      <c r="F26" s="57"/>
      <c r="G26" s="57"/>
      <c r="H26" s="57"/>
      <c r="I26" s="57"/>
      <c r="J26" s="109"/>
      <c r="K26" s="2"/>
      <c r="L26" s="2"/>
    </row>
    <row r="27" spans="1:16" ht="15.75" customHeight="1" x14ac:dyDescent="0.25">
      <c r="A27" s="190" t="s">
        <v>174</v>
      </c>
      <c r="B27" s="191"/>
      <c r="C27" s="191"/>
      <c r="D27" s="191"/>
      <c r="E27" s="191"/>
      <c r="F27" s="191"/>
      <c r="G27" s="191"/>
      <c r="H27" s="191"/>
      <c r="I27" s="191"/>
      <c r="J27" s="192"/>
    </row>
    <row r="28" spans="1:16" s="1" customFormat="1" ht="3" customHeight="1" x14ac:dyDescent="0.25">
      <c r="A28" s="110"/>
      <c r="B28" s="59"/>
      <c r="C28" s="59"/>
      <c r="D28" s="59"/>
      <c r="E28" s="59"/>
      <c r="F28" s="59"/>
      <c r="G28" s="59"/>
      <c r="H28" s="59"/>
      <c r="I28" s="59"/>
      <c r="J28" s="111"/>
      <c r="K28" s="2"/>
      <c r="L28" s="2"/>
    </row>
    <row r="29" spans="1:16" ht="26.25" customHeight="1" x14ac:dyDescent="0.25">
      <c r="A29" s="105" t="s">
        <v>184</v>
      </c>
      <c r="B29" s="203" t="s">
        <v>192</v>
      </c>
      <c r="C29" s="203"/>
      <c r="D29" s="203"/>
      <c r="E29" s="203"/>
      <c r="F29" s="203"/>
      <c r="G29" s="203"/>
      <c r="H29" s="203"/>
      <c r="I29" s="203"/>
      <c r="J29" s="204"/>
    </row>
    <row r="30" spans="1:16" ht="101.25" customHeight="1" x14ac:dyDescent="0.25">
      <c r="A30" s="112" t="s">
        <v>185</v>
      </c>
      <c r="B30" s="205" t="s">
        <v>193</v>
      </c>
      <c r="C30" s="205"/>
      <c r="D30" s="205"/>
      <c r="E30" s="205"/>
      <c r="F30" s="205"/>
      <c r="G30" s="205"/>
      <c r="H30" s="205"/>
      <c r="I30" s="205"/>
      <c r="J30" s="206"/>
    </row>
    <row r="31" spans="1:16" x14ac:dyDescent="0.25">
      <c r="A31" s="113" t="s">
        <v>219</v>
      </c>
      <c r="B31" s="207" t="s">
        <v>230</v>
      </c>
      <c r="C31" s="207"/>
      <c r="D31" s="207"/>
      <c r="E31" s="207"/>
      <c r="F31" s="207"/>
      <c r="G31" s="207"/>
      <c r="H31" s="207"/>
      <c r="I31" s="207"/>
      <c r="J31" s="208"/>
    </row>
    <row r="32" spans="1:16" s="24" customFormat="1" ht="21.75" hidden="1" customHeight="1" x14ac:dyDescent="0.25">
      <c r="A32" s="114" t="s">
        <v>213</v>
      </c>
      <c r="B32" s="67"/>
      <c r="C32" s="61"/>
      <c r="D32" s="61"/>
      <c r="E32" s="61"/>
      <c r="F32" s="61"/>
      <c r="G32" s="61"/>
      <c r="H32" s="61"/>
      <c r="I32" s="61"/>
      <c r="J32" s="115"/>
    </row>
    <row r="33" spans="1:15" s="1" customFormat="1" ht="3" customHeight="1" x14ac:dyDescent="0.25">
      <c r="A33" s="108"/>
      <c r="B33" s="57"/>
      <c r="C33" s="57"/>
      <c r="D33" s="57"/>
      <c r="E33" s="57"/>
      <c r="F33" s="57"/>
      <c r="G33" s="57"/>
      <c r="H33" s="57"/>
      <c r="I33" s="57"/>
      <c r="J33" s="109"/>
      <c r="K33" s="2"/>
      <c r="L33" s="2"/>
    </row>
    <row r="34" spans="1:15" ht="15.75" customHeight="1" x14ac:dyDescent="0.25">
      <c r="A34" s="196" t="s">
        <v>176</v>
      </c>
      <c r="B34" s="197"/>
      <c r="C34" s="197"/>
      <c r="D34" s="197"/>
      <c r="E34" s="197"/>
      <c r="F34" s="197"/>
      <c r="G34" s="197"/>
      <c r="H34" s="197"/>
      <c r="I34" s="197"/>
      <c r="J34" s="198"/>
    </row>
    <row r="35" spans="1:15" s="1" customFormat="1" ht="3" customHeight="1" x14ac:dyDescent="0.25">
      <c r="A35" s="110"/>
      <c r="B35" s="59"/>
      <c r="C35" s="59"/>
      <c r="D35" s="59"/>
      <c r="E35" s="59"/>
      <c r="F35" s="59"/>
      <c r="G35" s="59"/>
      <c r="H35" s="59"/>
      <c r="I35" s="59"/>
      <c r="J35" s="111"/>
      <c r="K35" s="2"/>
      <c r="L35" s="2"/>
    </row>
    <row r="36" spans="1:15" s="20" customFormat="1" ht="15.75" x14ac:dyDescent="0.25">
      <c r="A36" s="187" t="s">
        <v>175</v>
      </c>
      <c r="B36" s="188"/>
      <c r="C36" s="188"/>
      <c r="D36" s="188"/>
      <c r="E36" s="188"/>
      <c r="F36" s="188"/>
      <c r="G36" s="188"/>
      <c r="H36" s="188"/>
      <c r="I36" s="188"/>
      <c r="J36" s="189"/>
      <c r="K36" s="21"/>
      <c r="L36" s="21"/>
    </row>
    <row r="37" spans="1:15" s="1" customFormat="1" ht="3" customHeight="1" x14ac:dyDescent="0.25">
      <c r="A37" s="110"/>
      <c r="B37" s="59"/>
      <c r="C37" s="59"/>
      <c r="D37" s="59"/>
      <c r="E37" s="59"/>
      <c r="F37" s="59"/>
      <c r="G37" s="59"/>
      <c r="H37" s="59"/>
      <c r="I37" s="59"/>
      <c r="J37" s="111"/>
      <c r="K37" s="2"/>
      <c r="L37" s="2"/>
    </row>
    <row r="38" spans="1:15" ht="15" customHeight="1" x14ac:dyDescent="0.25">
      <c r="A38" s="179" t="s">
        <v>3</v>
      </c>
      <c r="B38" s="180"/>
      <c r="C38" s="177" t="s">
        <v>10</v>
      </c>
      <c r="D38" s="181"/>
      <c r="E38" s="181"/>
      <c r="F38" s="181" t="s">
        <v>4</v>
      </c>
      <c r="G38" s="181"/>
      <c r="H38" s="180"/>
      <c r="I38" s="177" t="s">
        <v>12</v>
      </c>
      <c r="J38" s="178"/>
      <c r="K38" s="29"/>
      <c r="L38" s="24"/>
      <c r="M38" s="32"/>
    </row>
    <row r="39" spans="1:15" x14ac:dyDescent="0.25">
      <c r="A39" s="173">
        <f>+D45+D46</f>
        <v>2434608379</v>
      </c>
      <c r="B39" s="174"/>
      <c r="C39" s="182">
        <f>1947945247.97+1117223887.36</f>
        <v>3065169135.3299999</v>
      </c>
      <c r="D39" s="183"/>
      <c r="E39" s="184"/>
      <c r="F39" s="182">
        <f>+H46+H45+209409666.62</f>
        <v>522675799.88999999</v>
      </c>
      <c r="G39" s="183"/>
      <c r="H39" s="184"/>
      <c r="I39" s="175">
        <f>IF(F39&gt;0,F39/C39,0)</f>
        <v>0.17052103059028359</v>
      </c>
      <c r="J39" s="176"/>
      <c r="K39" s="30"/>
      <c r="L39" s="24"/>
      <c r="M39" s="32"/>
      <c r="N39" s="130"/>
      <c r="O39" s="130"/>
    </row>
    <row r="40" spans="1:15" s="1" customFormat="1" ht="3" customHeight="1" x14ac:dyDescent="0.25">
      <c r="A40" s="110"/>
      <c r="B40" s="59"/>
      <c r="C40" s="59"/>
      <c r="D40" s="59"/>
      <c r="E40" s="59"/>
      <c r="F40" s="59"/>
      <c r="G40" s="59"/>
      <c r="H40" s="59"/>
      <c r="I40" s="59"/>
      <c r="J40" s="111"/>
      <c r="K40" s="2"/>
      <c r="L40" s="2"/>
    </row>
    <row r="41" spans="1:15" s="20" customFormat="1" ht="15.75" x14ac:dyDescent="0.25">
      <c r="A41" s="187" t="s">
        <v>177</v>
      </c>
      <c r="B41" s="188"/>
      <c r="C41" s="188"/>
      <c r="D41" s="188"/>
      <c r="E41" s="188"/>
      <c r="F41" s="188"/>
      <c r="G41" s="188"/>
      <c r="H41" s="188"/>
      <c r="I41" s="188"/>
      <c r="J41" s="189"/>
      <c r="K41" s="25"/>
      <c r="L41" s="21"/>
    </row>
    <row r="42" spans="1:15" s="1" customFormat="1" ht="3" customHeight="1" x14ac:dyDescent="0.25">
      <c r="A42" s="110"/>
      <c r="B42" s="59"/>
      <c r="C42" s="59"/>
      <c r="D42" s="59"/>
      <c r="E42" s="59"/>
      <c r="F42" s="59"/>
      <c r="G42" s="59"/>
      <c r="H42" s="59"/>
      <c r="I42" s="59"/>
      <c r="J42" s="111"/>
      <c r="K42" s="2"/>
      <c r="L42" s="2"/>
    </row>
    <row r="43" spans="1:15" ht="17.25" customHeight="1" x14ac:dyDescent="0.25">
      <c r="A43" s="116"/>
      <c r="B43" s="58"/>
      <c r="C43" s="169" t="s">
        <v>5</v>
      </c>
      <c r="D43" s="193"/>
      <c r="E43" s="194" t="s">
        <v>214</v>
      </c>
      <c r="F43" s="195"/>
      <c r="G43" s="169" t="s">
        <v>14</v>
      </c>
      <c r="H43" s="169"/>
      <c r="I43" s="169" t="s">
        <v>9</v>
      </c>
      <c r="J43" s="170"/>
      <c r="M43" s="28"/>
      <c r="N43" s="28"/>
      <c r="O43" s="28"/>
    </row>
    <row r="44" spans="1:15" ht="25.5" x14ac:dyDescent="0.25">
      <c r="A44" s="117" t="s">
        <v>27</v>
      </c>
      <c r="B44" s="63" t="s">
        <v>26</v>
      </c>
      <c r="C44" s="63" t="s">
        <v>198</v>
      </c>
      <c r="D44" s="63" t="s">
        <v>199</v>
      </c>
      <c r="E44" s="64" t="s">
        <v>218</v>
      </c>
      <c r="F44" s="64" t="s">
        <v>215</v>
      </c>
      <c r="G44" s="65" t="s">
        <v>200</v>
      </c>
      <c r="H44" s="65" t="s">
        <v>201</v>
      </c>
      <c r="I44" s="65" t="s">
        <v>11</v>
      </c>
      <c r="J44" s="118" t="s">
        <v>8</v>
      </c>
      <c r="K44" s="28"/>
      <c r="L44" s="32"/>
      <c r="M44" s="32"/>
      <c r="N44" s="33"/>
    </row>
    <row r="45" spans="1:15" s="24" customFormat="1" ht="75" x14ac:dyDescent="0.25">
      <c r="A45" s="119" t="s">
        <v>232</v>
      </c>
      <c r="B45" s="69" t="s">
        <v>211</v>
      </c>
      <c r="C45" s="70">
        <v>198665386.16</v>
      </c>
      <c r="D45" s="70">
        <v>1114629144</v>
      </c>
      <c r="E45" s="70">
        <v>49666346.539999999</v>
      </c>
      <c r="F45" s="70">
        <v>273572715.02999997</v>
      </c>
      <c r="G45" s="157">
        <v>44881468</v>
      </c>
      <c r="H45" s="161">
        <v>151201144.25</v>
      </c>
      <c r="I45" s="71">
        <f>IF(G45&gt;0,G45/C45,0)</f>
        <v>0.225914885665355</v>
      </c>
      <c r="J45" s="120">
        <f>IF(H45&gt;0,H45/D45,0)</f>
        <v>0.13565152594825747</v>
      </c>
      <c r="K45" s="28"/>
      <c r="L45" s="32"/>
      <c r="M45" s="32"/>
      <c r="N45" s="33">
        <f>+Tabla1[[#This Row],[Física 
(C)]]/Tabla1[[#This Row],[Física
(C )]]</f>
        <v>0.90365954266142001</v>
      </c>
      <c r="O45" s="33">
        <f>+Tabla1[[#This Row],[Financiera 
 (D)]]/Tabla1[[#This Row],[Financiera
(D)]]</f>
        <v>0.55269087866975075</v>
      </c>
    </row>
    <row r="46" spans="1:15" s="24" customFormat="1" ht="90" x14ac:dyDescent="0.25">
      <c r="A46" s="119" t="s">
        <v>231</v>
      </c>
      <c r="B46" s="69" t="s">
        <v>253</v>
      </c>
      <c r="C46" s="70">
        <v>158932308.93000001</v>
      </c>
      <c r="D46" s="70">
        <v>1319979235</v>
      </c>
      <c r="E46" s="70">
        <v>39733077.232000001</v>
      </c>
      <c r="F46" s="70">
        <v>327260942.18000001</v>
      </c>
      <c r="G46" s="157">
        <v>49808221</v>
      </c>
      <c r="H46" s="161">
        <v>162064989.02000001</v>
      </c>
      <c r="I46" s="71">
        <f>IF(G46&gt;0,G46/C46,0)</f>
        <v>0.31339267223467748</v>
      </c>
      <c r="J46" s="120">
        <f>IF(H46&gt;0,H46/D46,0)</f>
        <v>0.12277843826838686</v>
      </c>
      <c r="K46" s="28"/>
      <c r="L46" s="32"/>
      <c r="M46" s="32"/>
      <c r="N46" s="33">
        <f>+Tabla1[[#This Row],[Física 
(C)]]/Tabla1[[#This Row],[Física
(C )]]</f>
        <v>1.2535706889544849</v>
      </c>
      <c r="O46" s="33">
        <f>+Tabla1[[#This Row],[Financiera 
 (D)]]/Tabla1[[#This Row],[Financiera
(D)]]</f>
        <v>0.49521641030679747</v>
      </c>
    </row>
    <row r="47" spans="1:15" s="1" customFormat="1" x14ac:dyDescent="0.25">
      <c r="A47" s="110"/>
      <c r="B47" s="59"/>
      <c r="C47" s="59"/>
      <c r="D47" s="59"/>
      <c r="E47" s="59"/>
      <c r="F47" s="59"/>
      <c r="G47" s="59"/>
      <c r="H47" s="59"/>
      <c r="I47" s="59"/>
      <c r="J47" s="111"/>
      <c r="K47" s="2"/>
      <c r="L47" s="2"/>
    </row>
    <row r="48" spans="1:15" ht="15.75" customHeight="1" x14ac:dyDescent="0.25">
      <c r="A48" s="190" t="s">
        <v>178</v>
      </c>
      <c r="B48" s="191"/>
      <c r="C48" s="191"/>
      <c r="D48" s="191"/>
      <c r="E48" s="191"/>
      <c r="F48" s="191"/>
      <c r="G48" s="191"/>
      <c r="H48" s="191"/>
      <c r="I48" s="191"/>
      <c r="J48" s="192"/>
    </row>
    <row r="49" spans="1:12" s="1" customFormat="1" ht="3" customHeight="1" x14ac:dyDescent="0.25">
      <c r="A49" s="110"/>
      <c r="B49" s="59"/>
      <c r="C49" s="59"/>
      <c r="D49" s="59"/>
      <c r="E49" s="59"/>
      <c r="F49" s="59"/>
      <c r="G49" s="59"/>
      <c r="H49" s="59"/>
      <c r="I49" s="59"/>
      <c r="J49" s="111"/>
      <c r="K49" s="2"/>
      <c r="L49" s="2"/>
    </row>
    <row r="50" spans="1:12" s="20" customFormat="1" ht="15.75" x14ac:dyDescent="0.25">
      <c r="A50" s="187" t="s">
        <v>179</v>
      </c>
      <c r="B50" s="188"/>
      <c r="C50" s="188"/>
      <c r="D50" s="188"/>
      <c r="E50" s="188"/>
      <c r="F50" s="188"/>
      <c r="G50" s="188"/>
      <c r="H50" s="188"/>
      <c r="I50" s="188"/>
      <c r="J50" s="189"/>
      <c r="K50" s="21"/>
      <c r="L50" s="21"/>
    </row>
    <row r="51" spans="1:12" s="1" customFormat="1" ht="3" customHeight="1" x14ac:dyDescent="0.25">
      <c r="A51" s="108"/>
      <c r="B51" s="57"/>
      <c r="C51" s="57"/>
      <c r="D51" s="57"/>
      <c r="E51" s="57"/>
      <c r="F51" s="57"/>
      <c r="G51" s="57"/>
      <c r="H51" s="57"/>
      <c r="I51" s="57"/>
      <c r="J51" s="109"/>
      <c r="K51" s="2"/>
      <c r="L51" s="2"/>
    </row>
    <row r="52" spans="1:12" s="1" customFormat="1" ht="36" customHeight="1" x14ac:dyDescent="0.25">
      <c r="A52" s="158" t="s">
        <v>180</v>
      </c>
      <c r="B52" s="185" t="s">
        <v>232</v>
      </c>
      <c r="C52" s="185"/>
      <c r="D52" s="185"/>
      <c r="E52" s="185"/>
      <c r="F52" s="185"/>
      <c r="G52" s="185"/>
      <c r="H52" s="185"/>
      <c r="I52" s="185"/>
      <c r="J52" s="186"/>
      <c r="K52" s="2"/>
      <c r="L52" s="2"/>
    </row>
    <row r="53" spans="1:12" s="1" customFormat="1" ht="36" customHeight="1" x14ac:dyDescent="0.25">
      <c r="A53" s="158" t="s">
        <v>181</v>
      </c>
      <c r="B53" s="171" t="s">
        <v>249</v>
      </c>
      <c r="C53" s="171"/>
      <c r="D53" s="171"/>
      <c r="E53" s="171"/>
      <c r="F53" s="171"/>
      <c r="G53" s="171"/>
      <c r="H53" s="171"/>
      <c r="I53" s="171"/>
      <c r="J53" s="172"/>
      <c r="K53" s="2"/>
      <c r="L53" s="2"/>
    </row>
    <row r="54" spans="1:12" s="1" customFormat="1" ht="50.25" customHeight="1" x14ac:dyDescent="0.25">
      <c r="A54" s="158" t="s">
        <v>7</v>
      </c>
      <c r="B54" s="185" t="s">
        <v>256</v>
      </c>
      <c r="C54" s="185"/>
      <c r="D54" s="185"/>
      <c r="E54" s="185"/>
      <c r="F54" s="185"/>
      <c r="G54" s="185"/>
      <c r="H54" s="185"/>
      <c r="I54" s="185"/>
      <c r="J54" s="186"/>
      <c r="K54" s="2"/>
      <c r="L54" s="2"/>
    </row>
    <row r="55" spans="1:12" s="1" customFormat="1" ht="46.5" customHeight="1" x14ac:dyDescent="0.25">
      <c r="A55" s="159" t="s">
        <v>6</v>
      </c>
      <c r="B55" s="171" t="s">
        <v>259</v>
      </c>
      <c r="C55" s="171"/>
      <c r="D55" s="171"/>
      <c r="E55" s="171"/>
      <c r="F55" s="171"/>
      <c r="G55" s="171"/>
      <c r="H55" s="171"/>
      <c r="I55" s="171"/>
      <c r="J55" s="172"/>
      <c r="K55" s="2"/>
      <c r="L55" s="2"/>
    </row>
    <row r="56" spans="1:12" ht="29.25" customHeight="1" x14ac:dyDescent="0.25">
      <c r="A56" s="159" t="s">
        <v>180</v>
      </c>
      <c r="B56" s="162" t="s">
        <v>244</v>
      </c>
      <c r="C56" s="162"/>
      <c r="D56" s="162"/>
      <c r="E56" s="162"/>
      <c r="F56" s="162"/>
      <c r="G56" s="162"/>
      <c r="H56" s="162"/>
      <c r="I56" s="162"/>
      <c r="J56" s="163"/>
    </row>
    <row r="57" spans="1:12" ht="39" customHeight="1" x14ac:dyDescent="0.25">
      <c r="A57" s="158" t="s">
        <v>181</v>
      </c>
      <c r="B57" s="171" t="s">
        <v>246</v>
      </c>
      <c r="C57" s="171"/>
      <c r="D57" s="171"/>
      <c r="E57" s="171"/>
      <c r="F57" s="171"/>
      <c r="G57" s="171"/>
      <c r="H57" s="171"/>
      <c r="I57" s="171"/>
      <c r="J57" s="172"/>
    </row>
    <row r="58" spans="1:12" ht="47.25" customHeight="1" x14ac:dyDescent="0.25">
      <c r="A58" s="158" t="s">
        <v>7</v>
      </c>
      <c r="B58" s="185" t="s">
        <v>256</v>
      </c>
      <c r="C58" s="185"/>
      <c r="D58" s="185"/>
      <c r="E58" s="185"/>
      <c r="F58" s="185"/>
      <c r="G58" s="185"/>
      <c r="H58" s="185"/>
      <c r="I58" s="185"/>
      <c r="J58" s="186"/>
      <c r="K58" s="23"/>
    </row>
    <row r="59" spans="1:12" ht="48" customHeight="1" x14ac:dyDescent="0.25">
      <c r="A59" s="159" t="s">
        <v>6</v>
      </c>
      <c r="B59" s="171" t="s">
        <v>259</v>
      </c>
      <c r="C59" s="171"/>
      <c r="D59" s="171"/>
      <c r="E59" s="171"/>
      <c r="F59" s="171"/>
      <c r="G59" s="171"/>
      <c r="H59" s="171"/>
      <c r="I59" s="171"/>
      <c r="J59" s="172"/>
    </row>
    <row r="60" spans="1:12" s="1" customFormat="1" ht="3" customHeight="1" x14ac:dyDescent="0.25">
      <c r="A60" s="108"/>
      <c r="B60" s="57"/>
      <c r="C60" s="57"/>
      <c r="D60" s="57"/>
      <c r="E60" s="57"/>
      <c r="F60" s="57"/>
      <c r="G60" s="57"/>
      <c r="H60" s="57"/>
      <c r="I60" s="57"/>
      <c r="J60" s="109"/>
      <c r="K60" s="2"/>
      <c r="L60" s="2"/>
    </row>
    <row r="61" spans="1:12" ht="15.75" customHeight="1" x14ac:dyDescent="0.25">
      <c r="A61" s="190" t="s">
        <v>220</v>
      </c>
      <c r="B61" s="191"/>
      <c r="C61" s="191"/>
      <c r="D61" s="191"/>
      <c r="E61" s="191"/>
      <c r="F61" s="191"/>
      <c r="G61" s="191"/>
      <c r="H61" s="191"/>
      <c r="I61" s="191"/>
      <c r="J61" s="192"/>
    </row>
    <row r="62" spans="1:12" s="1" customFormat="1" ht="3" customHeight="1" x14ac:dyDescent="0.25">
      <c r="A62" s="110"/>
      <c r="B62" s="59"/>
      <c r="C62" s="59"/>
      <c r="D62" s="59"/>
      <c r="E62" s="59"/>
      <c r="F62" s="59"/>
      <c r="G62" s="59"/>
      <c r="H62" s="59"/>
      <c r="I62" s="59"/>
      <c r="J62" s="111"/>
      <c r="K62" s="2"/>
      <c r="L62" s="2"/>
    </row>
    <row r="63" spans="1:12" s="20" customFormat="1" ht="33" customHeight="1" x14ac:dyDescent="0.25">
      <c r="A63" s="237" t="s">
        <v>183</v>
      </c>
      <c r="B63" s="238"/>
      <c r="C63" s="238"/>
      <c r="D63" s="238"/>
      <c r="E63" s="238"/>
      <c r="F63" s="238"/>
      <c r="G63" s="238"/>
      <c r="H63" s="238"/>
      <c r="I63" s="238"/>
      <c r="J63" s="239"/>
      <c r="K63" s="21"/>
      <c r="L63" s="21"/>
    </row>
    <row r="64" spans="1:12" s="1" customFormat="1" ht="3" customHeight="1" x14ac:dyDescent="0.25">
      <c r="A64" s="108"/>
      <c r="B64" s="57"/>
      <c r="C64" s="57"/>
      <c r="D64" s="57"/>
      <c r="E64" s="57"/>
      <c r="F64" s="57"/>
      <c r="G64" s="57"/>
      <c r="H64" s="57"/>
      <c r="I64" s="57"/>
      <c r="J64" s="109"/>
      <c r="K64" s="2"/>
      <c r="L64" s="2"/>
    </row>
    <row r="65" spans="1:10" ht="48.75" customHeight="1" thickBot="1" x14ac:dyDescent="0.3">
      <c r="A65" s="240" t="s">
        <v>257</v>
      </c>
      <c r="B65" s="241"/>
      <c r="C65" s="241"/>
      <c r="D65" s="241"/>
      <c r="E65" s="241"/>
      <c r="F65" s="241"/>
      <c r="G65" s="241"/>
      <c r="H65" s="241"/>
      <c r="I65" s="241"/>
      <c r="J65" s="242"/>
    </row>
    <row r="66" spans="1:10" ht="14.25" customHeight="1" x14ac:dyDescent="0.25">
      <c r="A66" s="236" t="s">
        <v>221</v>
      </c>
      <c r="B66" s="236"/>
      <c r="C66" s="236"/>
      <c r="D66" s="236"/>
      <c r="E66" s="236"/>
      <c r="F66" s="236"/>
      <c r="G66" s="236"/>
      <c r="H66" s="236"/>
      <c r="I66" s="236"/>
      <c r="J66" s="236"/>
    </row>
    <row r="67" spans="1:10" s="34" customFormat="1" x14ac:dyDescent="0.25"/>
    <row r="68" spans="1:10" s="34" customFormat="1" ht="79.5" customHeight="1" x14ac:dyDescent="0.25"/>
    <row r="69" spans="1:10" s="34" customFormat="1" x14ac:dyDescent="0.25"/>
    <row r="70" spans="1:10" s="34" customFormat="1" x14ac:dyDescent="0.25"/>
    <row r="71" spans="1:10" s="34" customFormat="1" x14ac:dyDescent="0.25"/>
    <row r="72" spans="1:10" s="34" customFormat="1" x14ac:dyDescent="0.25"/>
    <row r="73" spans="1:10" s="34" customFormat="1" x14ac:dyDescent="0.25"/>
    <row r="74" spans="1:10" s="34" customFormat="1" x14ac:dyDescent="0.25"/>
    <row r="84" spans="2:10" x14ac:dyDescent="0.25">
      <c r="B84" s="185" t="s">
        <v>232</v>
      </c>
      <c r="C84" s="185"/>
      <c r="D84" s="185"/>
      <c r="E84" s="185"/>
      <c r="F84" s="185"/>
      <c r="G84" s="185"/>
      <c r="H84" s="185"/>
      <c r="I84" s="185"/>
      <c r="J84" s="186"/>
    </row>
    <row r="85" spans="2:10" x14ac:dyDescent="0.25">
      <c r="B85" s="171" t="s">
        <v>249</v>
      </c>
      <c r="C85" s="171"/>
      <c r="D85" s="171"/>
      <c r="E85" s="171"/>
      <c r="F85" s="171"/>
      <c r="G85" s="171"/>
      <c r="H85" s="171"/>
      <c r="I85" s="171"/>
      <c r="J85" s="172"/>
    </row>
    <row r="86" spans="2:10" x14ac:dyDescent="0.25">
      <c r="B86" s="185" t="s">
        <v>245</v>
      </c>
      <c r="C86" s="185"/>
      <c r="D86" s="185"/>
      <c r="E86" s="185"/>
      <c r="F86" s="185"/>
      <c r="G86" s="185"/>
      <c r="H86" s="185"/>
      <c r="I86" s="185"/>
      <c r="J86" s="186"/>
    </row>
    <row r="87" spans="2:10" x14ac:dyDescent="0.25">
      <c r="B87" s="171" t="s">
        <v>251</v>
      </c>
      <c r="C87" s="171"/>
      <c r="D87" s="171"/>
      <c r="E87" s="171"/>
      <c r="F87" s="171"/>
      <c r="G87" s="171"/>
      <c r="H87" s="171"/>
      <c r="I87" s="171"/>
      <c r="J87" s="172"/>
    </row>
    <row r="89" spans="2:10" x14ac:dyDescent="0.25">
      <c r="B89" s="162" t="s">
        <v>244</v>
      </c>
      <c r="C89" s="162"/>
      <c r="D89" s="162"/>
      <c r="E89" s="162"/>
      <c r="F89" s="162"/>
      <c r="G89" s="162"/>
      <c r="H89" s="162"/>
      <c r="I89" s="162"/>
      <c r="J89" s="163"/>
    </row>
    <row r="90" spans="2:10" x14ac:dyDescent="0.25">
      <c r="B90" s="171" t="s">
        <v>246</v>
      </c>
      <c r="C90" s="171"/>
      <c r="D90" s="171"/>
      <c r="E90" s="171"/>
      <c r="F90" s="171"/>
      <c r="G90" s="171"/>
      <c r="H90" s="171"/>
      <c r="I90" s="171"/>
      <c r="J90" s="172"/>
    </row>
    <row r="91" spans="2:10" x14ac:dyDescent="0.25">
      <c r="B91" s="185" t="s">
        <v>245</v>
      </c>
      <c r="C91" s="185"/>
      <c r="D91" s="185"/>
      <c r="E91" s="185"/>
      <c r="F91" s="185"/>
      <c r="G91" s="185"/>
      <c r="H91" s="185"/>
      <c r="I91" s="185"/>
      <c r="J91" s="186"/>
    </row>
    <row r="92" spans="2:10" x14ac:dyDescent="0.25">
      <c r="B92" s="171" t="s">
        <v>250</v>
      </c>
      <c r="C92" s="171"/>
      <c r="D92" s="171"/>
      <c r="E92" s="171"/>
      <c r="F92" s="171"/>
      <c r="G92" s="171"/>
      <c r="H92" s="171"/>
      <c r="I92" s="171"/>
      <c r="J92" s="172"/>
    </row>
  </sheetData>
  <sheetProtection formatCells="0" formatColumns="0" formatRows="0" insertRows="0" deleteRows="0" pivotTables="0"/>
  <mergeCells count="59">
    <mergeCell ref="B91:J91"/>
    <mergeCell ref="B92:J92"/>
    <mergeCell ref="B52:J52"/>
    <mergeCell ref="B84:J84"/>
    <mergeCell ref="B85:J85"/>
    <mergeCell ref="B86:J86"/>
    <mergeCell ref="B87:J87"/>
    <mergeCell ref="B90:J90"/>
    <mergeCell ref="A66:J66"/>
    <mergeCell ref="A63:J63"/>
    <mergeCell ref="A65:J65"/>
    <mergeCell ref="A61:J61"/>
    <mergeCell ref="B59:J59"/>
    <mergeCell ref="B11:J11"/>
    <mergeCell ref="B1:J1"/>
    <mergeCell ref="D2:H2"/>
    <mergeCell ref="D3:H3"/>
    <mergeCell ref="B2:C2"/>
    <mergeCell ref="B3:C3"/>
    <mergeCell ref="A4:J4"/>
    <mergeCell ref="A5:J5"/>
    <mergeCell ref="A6:J6"/>
    <mergeCell ref="A7:J7"/>
    <mergeCell ref="A8:J8"/>
    <mergeCell ref="A9:J9"/>
    <mergeCell ref="A10:J10"/>
    <mergeCell ref="A17:J17"/>
    <mergeCell ref="B15:J15"/>
    <mergeCell ref="B29:J29"/>
    <mergeCell ref="B30:J30"/>
    <mergeCell ref="B31:J31"/>
    <mergeCell ref="A34:J34"/>
    <mergeCell ref="C19:J19"/>
    <mergeCell ref="C21:J21"/>
    <mergeCell ref="C23:J23"/>
    <mergeCell ref="A27:J27"/>
    <mergeCell ref="B25:J25"/>
    <mergeCell ref="A48:J48"/>
    <mergeCell ref="G43:H43"/>
    <mergeCell ref="C43:D43"/>
    <mergeCell ref="A50:J50"/>
    <mergeCell ref="B58:J58"/>
    <mergeCell ref="E43:F43"/>
    <mergeCell ref="B14:J14"/>
    <mergeCell ref="I43:J43"/>
    <mergeCell ref="B57:J57"/>
    <mergeCell ref="A39:B39"/>
    <mergeCell ref="I39:J39"/>
    <mergeCell ref="I38:J38"/>
    <mergeCell ref="A38:B38"/>
    <mergeCell ref="C38:E38"/>
    <mergeCell ref="C39:E39"/>
    <mergeCell ref="F38:H38"/>
    <mergeCell ref="F39:H39"/>
    <mergeCell ref="B54:J54"/>
    <mergeCell ref="B53:J53"/>
    <mergeCell ref="B55:J55"/>
    <mergeCell ref="A41:J41"/>
    <mergeCell ref="A36:J36"/>
  </mergeCells>
  <dataValidations xWindow="278" yWindow="483" count="12">
    <dataValidation allowBlank="1" sqref="A11"/>
    <dataValidation allowBlank="1" showInputMessage="1" prompt="Nombre del capítulo" sqref="B11:J11"/>
    <dataValidation allowBlank="1" showInputMessage="1" showErrorMessage="1" prompt="¿A quién va dirigido el programa?, ¿qué característica tiene esta población que requiere ser beneficiada?" sqref="B31:J32"/>
    <dataValidation allowBlank="1" showInputMessage="1" showErrorMessage="1" prompt="Nombre del producto" sqref="B52:J52 B84:J84"/>
    <dataValidation allowBlank="1" showInputMessage="1" showErrorMessage="1" prompt="Presupuesto del programa" sqref="A39:C39 F39"/>
    <dataValidation allowBlank="1" showInputMessage="1" showErrorMessage="1" prompt="¿En qué consiste el programa?" sqref="B30:J30"/>
    <dataValidation allowBlank="1" showInputMessage="1" showErrorMessage="1" prompt="Nombre de cada producto" sqref="A44:A46"/>
    <dataValidation allowBlank="1" showInputMessage="1" showErrorMessage="1" prompt="Nombre del indicador" sqref="B44:B46"/>
    <dataValidation allowBlank="1" showInputMessage="1" showErrorMessage="1" prompt="Meta anual del indicador" sqref="C44:C46 E44"/>
    <dataValidation allowBlank="1" showInputMessage="1" showErrorMessage="1" prompt="Monto presupuestado para el producto" sqref="E45:F46 D44:D46 F44"/>
    <dataValidation allowBlank="1" showInputMessage="1" showErrorMessage="1" prompt="Meta alcanzada en el trimestre" sqref="G44:G46"/>
    <dataValidation allowBlank="1" showInputMessage="1" showErrorMessage="1" prompt="Monto ejecutado en el trimestre" sqref="H44:H46"/>
  </dataValidations>
  <printOptions horizontalCentered="1"/>
  <pageMargins left="0.70866141732283472" right="0.70866141732283472" top="0.74803149606299213" bottom="0.74803149606299213" header="0.31496062992125984" footer="0.31496062992125984"/>
  <pageSetup scale="51" orientation="portrait" r:id="rId1"/>
  <headerFooter alignWithMargins="0">
    <oddFooter>&amp;RPágina &amp;P</oddFooter>
  </headerFooter>
  <drawing r:id="rId2"/>
  <tableParts count="1">
    <tablePart r:id="rId3"/>
  </tableParts>
  <extLst>
    <ext xmlns:x14="http://schemas.microsoft.com/office/spreadsheetml/2009/9/main" uri="{CCE6A557-97BC-4b89-ADB6-D9C93CAAB3DF}">
      <x14:dataValidations xmlns:xm="http://schemas.microsoft.com/office/excel/2006/main" xWindow="278" yWindow="483" count="1">
        <x14:dataValidation type="list" allowBlank="1" showInputMessage="1" showErrorMessage="1" promptTitle="Código" prompt="Digitar/seleccionar el código del Objetivo Específico actual">
          <x14:formula1>
            <xm:f>'Validacion datos'!$D$7:$D$64</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
  <sheetViews>
    <sheetView showGridLines="0" view="pageBreakPreview" topLeftCell="A37" zoomScale="80" zoomScaleNormal="90" zoomScaleSheetLayoutView="80" workbookViewId="0">
      <selection activeCell="B52" sqref="B52:I52"/>
    </sheetView>
  </sheetViews>
  <sheetFormatPr baseColWidth="10" defaultColWidth="11.42578125" defaultRowHeight="15" x14ac:dyDescent="0.25"/>
  <cols>
    <col min="1" max="1" width="43.28515625" style="34" customWidth="1"/>
    <col min="2" max="2" width="29.7109375" style="34" customWidth="1"/>
    <col min="3" max="3" width="18.140625" style="34" customWidth="1"/>
    <col min="4" max="4" width="20.85546875" style="34" customWidth="1"/>
    <col min="5" max="5" width="16.5703125" style="34" customWidth="1"/>
    <col min="6" max="6" width="17.42578125" style="34" customWidth="1"/>
    <col min="7" max="7" width="17.140625" style="34" customWidth="1"/>
    <col min="8" max="8" width="18.140625" style="34" customWidth="1"/>
    <col min="9" max="9" width="17.42578125" style="34" customWidth="1"/>
    <col min="10" max="10" width="0.28515625" style="34" customWidth="1"/>
    <col min="11" max="11" width="40.140625" style="34" hidden="1" customWidth="1"/>
    <col min="12" max="12" width="26.140625" style="34" hidden="1" customWidth="1"/>
    <col min="13" max="13" width="20.42578125" style="127" bestFit="1" customWidth="1"/>
    <col min="14" max="14" width="17.5703125" style="34" bestFit="1" customWidth="1"/>
    <col min="15" max="15" width="16.140625" style="34" bestFit="1" customWidth="1"/>
    <col min="16" max="16" width="15.28515625" style="34" bestFit="1" customWidth="1"/>
    <col min="17" max="17" width="15.140625" style="34" bestFit="1" customWidth="1"/>
    <col min="18" max="16384" width="11.42578125" style="34"/>
  </cols>
  <sheetData>
    <row r="1" spans="1:13" s="20" customFormat="1" ht="27.75" customHeight="1" thickBot="1" x14ac:dyDescent="0.3">
      <c r="A1" s="91"/>
      <c r="B1" s="245" t="s">
        <v>188</v>
      </c>
      <c r="C1" s="246"/>
      <c r="D1" s="246"/>
      <c r="E1" s="246"/>
      <c r="F1" s="246"/>
      <c r="G1" s="246"/>
      <c r="H1" s="246"/>
      <c r="I1" s="246"/>
      <c r="J1" s="247"/>
      <c r="M1" s="126"/>
    </row>
    <row r="2" spans="1:13" s="20" customFormat="1" ht="21" customHeight="1" thickBot="1" x14ac:dyDescent="0.3">
      <c r="A2" s="92"/>
      <c r="B2" s="248" t="s">
        <v>15</v>
      </c>
      <c r="C2" s="249"/>
      <c r="D2" s="248" t="s">
        <v>16</v>
      </c>
      <c r="E2" s="249"/>
      <c r="F2" s="249"/>
      <c r="G2" s="249"/>
      <c r="H2" s="250"/>
      <c r="I2" s="72" t="s">
        <v>17</v>
      </c>
      <c r="J2" s="93" t="s">
        <v>18</v>
      </c>
      <c r="M2" s="126"/>
    </row>
    <row r="3" spans="1:13" s="20" customFormat="1" ht="54" customHeight="1" x14ac:dyDescent="0.25">
      <c r="A3" s="92"/>
      <c r="B3" s="251" t="s">
        <v>19</v>
      </c>
      <c r="C3" s="252"/>
      <c r="D3" s="251" t="s">
        <v>224</v>
      </c>
      <c r="E3" s="252"/>
      <c r="F3" s="252"/>
      <c r="G3" s="252"/>
      <c r="H3" s="253"/>
      <c r="I3" s="103">
        <v>43846</v>
      </c>
      <c r="J3" s="104">
        <v>5</v>
      </c>
      <c r="M3" s="126"/>
    </row>
    <row r="4" spans="1:13" s="20" customFormat="1" ht="3" customHeight="1" x14ac:dyDescent="0.25">
      <c r="A4" s="254"/>
      <c r="B4" s="255"/>
      <c r="C4" s="255"/>
      <c r="D4" s="255"/>
      <c r="E4" s="255"/>
      <c r="F4" s="255"/>
      <c r="G4" s="255"/>
      <c r="H4" s="255"/>
      <c r="I4" s="255"/>
      <c r="J4" s="256"/>
      <c r="M4" s="126"/>
    </row>
    <row r="5" spans="1:13" s="20" customFormat="1" ht="3" customHeight="1" x14ac:dyDescent="0.25">
      <c r="A5" s="257"/>
      <c r="B5" s="258"/>
      <c r="C5" s="258"/>
      <c r="D5" s="258"/>
      <c r="E5" s="258"/>
      <c r="F5" s="258"/>
      <c r="G5" s="258"/>
      <c r="H5" s="258"/>
      <c r="I5" s="258"/>
      <c r="J5" s="259"/>
      <c r="M5" s="126"/>
    </row>
    <row r="6" spans="1:13" s="20" customFormat="1" ht="3" customHeight="1" x14ac:dyDescent="0.25">
      <c r="A6" s="260"/>
      <c r="B6" s="261"/>
      <c r="C6" s="261"/>
      <c r="D6" s="261"/>
      <c r="E6" s="261"/>
      <c r="F6" s="261"/>
      <c r="G6" s="261"/>
      <c r="H6" s="261"/>
      <c r="I6" s="261"/>
      <c r="J6" s="262"/>
      <c r="M6" s="126"/>
    </row>
    <row r="7" spans="1:13" s="20" customFormat="1" x14ac:dyDescent="0.25">
      <c r="A7" s="263" t="s">
        <v>202</v>
      </c>
      <c r="B7" s="264"/>
      <c r="C7" s="264"/>
      <c r="D7" s="264"/>
      <c r="E7" s="264"/>
      <c r="F7" s="264"/>
      <c r="G7" s="264"/>
      <c r="H7" s="264"/>
      <c r="I7" s="264"/>
      <c r="J7" s="265"/>
      <c r="M7" s="126"/>
    </row>
    <row r="8" spans="1:13" s="20" customFormat="1" ht="3" customHeight="1" x14ac:dyDescent="0.25">
      <c r="A8" s="260"/>
      <c r="B8" s="261"/>
      <c r="C8" s="261"/>
      <c r="D8" s="261"/>
      <c r="E8" s="261"/>
      <c r="F8" s="261"/>
      <c r="G8" s="261"/>
      <c r="H8" s="261"/>
      <c r="I8" s="261"/>
      <c r="J8" s="262"/>
      <c r="M8" s="126"/>
    </row>
    <row r="9" spans="1:13" s="20" customFormat="1" x14ac:dyDescent="0.25">
      <c r="A9" s="266" t="s">
        <v>20</v>
      </c>
      <c r="B9" s="267"/>
      <c r="C9" s="267"/>
      <c r="D9" s="267"/>
      <c r="E9" s="267"/>
      <c r="F9" s="267"/>
      <c r="G9" s="267"/>
      <c r="H9" s="267"/>
      <c r="I9" s="267"/>
      <c r="J9" s="268"/>
      <c r="M9" s="126"/>
    </row>
    <row r="10" spans="1:13" s="20" customFormat="1" ht="3" customHeight="1" x14ac:dyDescent="0.25">
      <c r="A10" s="243"/>
      <c r="B10" s="234"/>
      <c r="C10" s="234"/>
      <c r="D10" s="234"/>
      <c r="E10" s="234"/>
      <c r="F10" s="234"/>
      <c r="G10" s="234"/>
      <c r="H10" s="234"/>
      <c r="I10" s="234"/>
      <c r="J10" s="244"/>
      <c r="M10" s="126"/>
    </row>
    <row r="11" spans="1:13" ht="15" customHeight="1" x14ac:dyDescent="0.25">
      <c r="A11" s="73" t="s">
        <v>21</v>
      </c>
      <c r="B11" s="209" t="s">
        <v>225</v>
      </c>
      <c r="C11" s="210"/>
      <c r="D11" s="210"/>
      <c r="E11" s="210"/>
      <c r="F11" s="210"/>
      <c r="G11" s="210"/>
      <c r="H11" s="210"/>
      <c r="I11" s="210"/>
      <c r="J11" s="211"/>
      <c r="K11" s="20"/>
      <c r="L11" s="20"/>
    </row>
    <row r="12" spans="1:13" s="20" customFormat="1" x14ac:dyDescent="0.25">
      <c r="A12" s="53" t="s">
        <v>197</v>
      </c>
      <c r="B12" s="54" t="s">
        <v>226</v>
      </c>
      <c r="C12" s="55"/>
      <c r="D12" s="55"/>
      <c r="E12" s="55"/>
      <c r="F12" s="55"/>
      <c r="G12" s="55"/>
      <c r="H12" s="55"/>
      <c r="I12" s="55"/>
      <c r="J12" s="107"/>
      <c r="M12" s="126"/>
    </row>
    <row r="13" spans="1:13" s="20" customFormat="1" ht="15" customHeight="1" x14ac:dyDescent="0.25">
      <c r="A13" s="53" t="s">
        <v>212</v>
      </c>
      <c r="B13" s="56" t="s">
        <v>227</v>
      </c>
      <c r="C13" s="55"/>
      <c r="D13" s="55"/>
      <c r="E13" s="55"/>
      <c r="F13" s="55"/>
      <c r="G13" s="55"/>
      <c r="H13" s="55"/>
      <c r="I13" s="55"/>
      <c r="J13" s="107"/>
      <c r="M13" s="126"/>
    </row>
    <row r="14" spans="1:13" ht="41.25" customHeight="1" x14ac:dyDescent="0.25">
      <c r="A14" s="73" t="s">
        <v>186</v>
      </c>
      <c r="B14" s="166" t="s">
        <v>228</v>
      </c>
      <c r="C14" s="167"/>
      <c r="D14" s="167"/>
      <c r="E14" s="167"/>
      <c r="F14" s="167"/>
      <c r="G14" s="167"/>
      <c r="H14" s="167"/>
      <c r="I14" s="167"/>
      <c r="J14" s="168"/>
    </row>
    <row r="15" spans="1:13" ht="51.75" customHeight="1" x14ac:dyDescent="0.25">
      <c r="A15" s="73" t="s">
        <v>187</v>
      </c>
      <c r="B15" s="166" t="s">
        <v>229</v>
      </c>
      <c r="C15" s="167"/>
      <c r="D15" s="167"/>
      <c r="E15" s="167"/>
      <c r="F15" s="167"/>
      <c r="G15" s="167"/>
      <c r="H15" s="167"/>
      <c r="I15" s="167"/>
      <c r="J15" s="168"/>
    </row>
    <row r="16" spans="1:13" s="20" customFormat="1" ht="3" customHeight="1" x14ac:dyDescent="0.25">
      <c r="A16" s="76"/>
      <c r="B16" s="96"/>
      <c r="C16" s="96"/>
      <c r="D16" s="96"/>
      <c r="E16" s="96"/>
      <c r="F16" s="96"/>
      <c r="G16" s="96"/>
      <c r="H16" s="96"/>
      <c r="I16" s="96"/>
      <c r="J16" s="75"/>
      <c r="M16" s="126"/>
    </row>
    <row r="17" spans="1:16" ht="18.75" customHeight="1" x14ac:dyDescent="0.25">
      <c r="A17" s="263" t="s">
        <v>22</v>
      </c>
      <c r="B17" s="264"/>
      <c r="C17" s="264"/>
      <c r="D17" s="264"/>
      <c r="E17" s="264"/>
      <c r="F17" s="264"/>
      <c r="G17" s="264"/>
      <c r="H17" s="264"/>
      <c r="I17" s="264"/>
      <c r="J17" s="265"/>
    </row>
    <row r="18" spans="1:16" s="20" customFormat="1" ht="3" customHeight="1" x14ac:dyDescent="0.25">
      <c r="A18" s="74"/>
      <c r="B18" s="97"/>
      <c r="C18" s="97"/>
      <c r="D18" s="97"/>
      <c r="E18" s="97"/>
      <c r="F18" s="97"/>
      <c r="G18" s="97"/>
      <c r="H18" s="97"/>
      <c r="I18" s="97"/>
      <c r="J18" s="77"/>
      <c r="M18" s="126"/>
    </row>
    <row r="19" spans="1:16" x14ac:dyDescent="0.25">
      <c r="A19" s="73" t="s">
        <v>0</v>
      </c>
      <c r="B19" s="138">
        <v>2</v>
      </c>
      <c r="C19" s="270" t="s">
        <v>237</v>
      </c>
      <c r="D19" s="270"/>
      <c r="E19" s="270"/>
      <c r="F19" s="270"/>
      <c r="G19" s="270"/>
      <c r="H19" s="270"/>
      <c r="I19" s="270"/>
      <c r="J19" s="270"/>
    </row>
    <row r="20" spans="1:16" s="20" customFormat="1" ht="3" customHeight="1" x14ac:dyDescent="0.25">
      <c r="A20" s="74"/>
      <c r="B20" s="139">
        <v>2.4</v>
      </c>
      <c r="C20" s="139"/>
      <c r="D20" s="139"/>
      <c r="E20" s="139"/>
      <c r="F20" s="139"/>
      <c r="G20" s="139"/>
      <c r="H20" s="139"/>
      <c r="I20" s="139"/>
      <c r="J20" s="140"/>
      <c r="M20" s="126"/>
    </row>
    <row r="21" spans="1:16" x14ac:dyDescent="0.25">
      <c r="A21" s="73" t="s">
        <v>1</v>
      </c>
      <c r="B21" s="141">
        <v>2.4</v>
      </c>
      <c r="C21" s="270" t="s">
        <v>54</v>
      </c>
      <c r="D21" s="270"/>
      <c r="E21" s="270"/>
      <c r="F21" s="270"/>
      <c r="G21" s="270"/>
      <c r="H21" s="270"/>
      <c r="I21" s="270"/>
      <c r="J21" s="270"/>
      <c r="L21" s="20"/>
      <c r="M21" s="126"/>
      <c r="N21" s="20"/>
      <c r="O21" s="20"/>
      <c r="P21" s="20"/>
    </row>
    <row r="22" spans="1:16" s="20" customFormat="1" ht="3" customHeight="1" x14ac:dyDescent="0.25">
      <c r="A22" s="76"/>
      <c r="B22" s="142"/>
      <c r="C22" s="142"/>
      <c r="D22" s="142"/>
      <c r="E22" s="142"/>
      <c r="F22" s="142"/>
      <c r="G22" s="142"/>
      <c r="H22" s="142"/>
      <c r="I22" s="142"/>
      <c r="J22" s="143"/>
      <c r="M22" s="126"/>
    </row>
    <row r="23" spans="1:16" x14ac:dyDescent="0.25">
      <c r="A23" s="73" t="s">
        <v>2</v>
      </c>
      <c r="B23" s="144" t="s">
        <v>96</v>
      </c>
      <c r="C23" s="270" t="str">
        <f>IFERROR(VLOOKUP(B23,'[1]Validacion datos'!D8:E64,2,FALSE),"")</f>
        <v>Garantizar el acceso universal a servicios de agua potable y saneamiento, provistos con calidad y eficiencia</v>
      </c>
      <c r="D23" s="270"/>
      <c r="E23" s="270"/>
      <c r="F23" s="270"/>
      <c r="G23" s="270"/>
      <c r="H23" s="270"/>
      <c r="I23" s="270"/>
      <c r="J23" s="270"/>
    </row>
    <row r="24" spans="1:16" s="20" customFormat="1" ht="3" customHeight="1" x14ac:dyDescent="0.25">
      <c r="A24" s="74"/>
      <c r="B24" s="145" t="s">
        <v>240</v>
      </c>
      <c r="C24" s="146"/>
      <c r="D24" s="146"/>
      <c r="E24" s="146"/>
      <c r="F24" s="146"/>
      <c r="G24" s="146"/>
      <c r="H24" s="146"/>
      <c r="I24" s="146"/>
      <c r="J24" s="147"/>
      <c r="M24" s="126"/>
    </row>
    <row r="25" spans="1:16" ht="106.5" customHeight="1" x14ac:dyDescent="0.25">
      <c r="A25" s="73" t="s">
        <v>13</v>
      </c>
      <c r="B25" s="271" t="s">
        <v>240</v>
      </c>
      <c r="C25" s="271"/>
      <c r="D25" s="271"/>
      <c r="E25" s="271"/>
      <c r="F25" s="271"/>
      <c r="G25" s="271"/>
      <c r="H25" s="271"/>
      <c r="I25" s="271"/>
      <c r="J25" s="272"/>
      <c r="K25" s="20"/>
      <c r="L25" s="20"/>
      <c r="M25" s="126"/>
      <c r="N25" s="20"/>
      <c r="O25" s="20"/>
      <c r="P25" s="20"/>
    </row>
    <row r="26" spans="1:16" s="20" customFormat="1" ht="3" customHeight="1" x14ac:dyDescent="0.25">
      <c r="A26" s="76"/>
      <c r="B26" s="96"/>
      <c r="C26" s="96"/>
      <c r="D26" s="96"/>
      <c r="E26" s="96"/>
      <c r="F26" s="96"/>
      <c r="G26" s="96"/>
      <c r="H26" s="96"/>
      <c r="I26" s="96"/>
      <c r="J26" s="75"/>
      <c r="M26" s="126"/>
    </row>
    <row r="27" spans="1:16" ht="15.75" customHeight="1" x14ac:dyDescent="0.25">
      <c r="A27" s="263" t="s">
        <v>174</v>
      </c>
      <c r="B27" s="264"/>
      <c r="C27" s="264"/>
      <c r="D27" s="264"/>
      <c r="E27" s="264"/>
      <c r="F27" s="264"/>
      <c r="G27" s="264"/>
      <c r="H27" s="264"/>
      <c r="I27" s="264"/>
      <c r="J27" s="265"/>
    </row>
    <row r="28" spans="1:16" s="20" customFormat="1" ht="3" customHeight="1" x14ac:dyDescent="0.25">
      <c r="A28" s="74"/>
      <c r="B28" s="97"/>
      <c r="C28" s="97"/>
      <c r="D28" s="97"/>
      <c r="E28" s="97"/>
      <c r="F28" s="97"/>
      <c r="G28" s="97"/>
      <c r="H28" s="97"/>
      <c r="I28" s="97"/>
      <c r="J28" s="77"/>
      <c r="M28" s="126"/>
    </row>
    <row r="29" spans="1:16" ht="26.25" customHeight="1" x14ac:dyDescent="0.25">
      <c r="A29" s="73" t="s">
        <v>184</v>
      </c>
      <c r="B29" s="203" t="s">
        <v>204</v>
      </c>
      <c r="C29" s="203"/>
      <c r="D29" s="203"/>
      <c r="E29" s="203"/>
      <c r="F29" s="203"/>
      <c r="G29" s="203"/>
      <c r="H29" s="203"/>
      <c r="I29" s="203"/>
      <c r="J29" s="273"/>
    </row>
    <row r="30" spans="1:16" ht="57" customHeight="1" x14ac:dyDescent="0.25">
      <c r="A30" s="60" t="s">
        <v>185</v>
      </c>
      <c r="B30" s="205" t="s">
        <v>205</v>
      </c>
      <c r="C30" s="205"/>
      <c r="D30" s="205"/>
      <c r="E30" s="205"/>
      <c r="F30" s="205"/>
      <c r="G30" s="205"/>
      <c r="H30" s="205"/>
      <c r="I30" s="205"/>
      <c r="J30" s="274"/>
    </row>
    <row r="31" spans="1:16" x14ac:dyDescent="0.25">
      <c r="A31" s="102" t="s">
        <v>222</v>
      </c>
      <c r="B31" s="207" t="s">
        <v>233</v>
      </c>
      <c r="C31" s="207"/>
      <c r="D31" s="207"/>
      <c r="E31" s="207"/>
      <c r="F31" s="207"/>
      <c r="G31" s="207"/>
      <c r="H31" s="207"/>
      <c r="I31" s="207"/>
      <c r="J31" s="269"/>
    </row>
    <row r="32" spans="1:16" ht="22.5" hidden="1" customHeight="1" x14ac:dyDescent="0.25">
      <c r="A32" s="60" t="s">
        <v>213</v>
      </c>
      <c r="B32" s="67"/>
      <c r="C32" s="61"/>
      <c r="D32" s="61"/>
      <c r="E32" s="61"/>
      <c r="F32" s="61"/>
      <c r="G32" s="61"/>
      <c r="H32" s="61"/>
      <c r="I32" s="61"/>
      <c r="J32" s="62"/>
    </row>
    <row r="33" spans="1:17" s="20" customFormat="1" ht="3" customHeight="1" x14ac:dyDescent="0.25">
      <c r="A33" s="76"/>
      <c r="B33" s="96"/>
      <c r="C33" s="96"/>
      <c r="D33" s="96"/>
      <c r="E33" s="96"/>
      <c r="F33" s="96"/>
      <c r="G33" s="96"/>
      <c r="H33" s="96"/>
      <c r="I33" s="96"/>
      <c r="J33" s="75"/>
      <c r="M33" s="126"/>
    </row>
    <row r="34" spans="1:17" ht="15.75" customHeight="1" x14ac:dyDescent="0.25">
      <c r="A34" s="263" t="s">
        <v>176</v>
      </c>
      <c r="B34" s="264"/>
      <c r="C34" s="264"/>
      <c r="D34" s="264"/>
      <c r="E34" s="264"/>
      <c r="F34" s="264"/>
      <c r="G34" s="264"/>
      <c r="H34" s="264"/>
      <c r="I34" s="264"/>
      <c r="J34" s="265"/>
    </row>
    <row r="35" spans="1:17" s="20" customFormat="1" ht="3" customHeight="1" x14ac:dyDescent="0.25">
      <c r="A35" s="74"/>
      <c r="B35" s="97"/>
      <c r="C35" s="97"/>
      <c r="D35" s="97"/>
      <c r="E35" s="97"/>
      <c r="F35" s="97"/>
      <c r="G35" s="97"/>
      <c r="H35" s="97"/>
      <c r="I35" s="97"/>
      <c r="J35" s="77"/>
      <c r="M35" s="126"/>
    </row>
    <row r="36" spans="1:17" s="20" customFormat="1" x14ac:dyDescent="0.25">
      <c r="A36" s="266" t="s">
        <v>175</v>
      </c>
      <c r="B36" s="267"/>
      <c r="C36" s="267"/>
      <c r="D36" s="267"/>
      <c r="E36" s="267"/>
      <c r="F36" s="267"/>
      <c r="G36" s="267"/>
      <c r="H36" s="267"/>
      <c r="I36" s="267"/>
      <c r="J36" s="268"/>
      <c r="M36" s="126"/>
    </row>
    <row r="37" spans="1:17" s="20" customFormat="1" ht="3" customHeight="1" x14ac:dyDescent="0.25">
      <c r="A37" s="74"/>
      <c r="B37" s="97"/>
      <c r="C37" s="97"/>
      <c r="D37" s="97"/>
      <c r="E37" s="97"/>
      <c r="F37" s="97"/>
      <c r="G37" s="97"/>
      <c r="H37" s="97"/>
      <c r="I37" s="97"/>
      <c r="J37" s="77"/>
      <c r="M37" s="126"/>
    </row>
    <row r="38" spans="1:17" ht="15" customHeight="1" x14ac:dyDescent="0.25">
      <c r="A38" s="276" t="s">
        <v>3</v>
      </c>
      <c r="B38" s="277"/>
      <c r="C38" s="278" t="s">
        <v>10</v>
      </c>
      <c r="D38" s="282"/>
      <c r="E38" s="282"/>
      <c r="F38" s="282" t="s">
        <v>4</v>
      </c>
      <c r="G38" s="282"/>
      <c r="H38" s="277"/>
      <c r="I38" s="278" t="s">
        <v>12</v>
      </c>
      <c r="J38" s="279"/>
    </row>
    <row r="39" spans="1:17" x14ac:dyDescent="0.25">
      <c r="A39" s="280">
        <f>+D44+D45</f>
        <v>749399435</v>
      </c>
      <c r="B39" s="184"/>
      <c r="C39" s="182">
        <f>874983531+422981273.72</f>
        <v>1297964804.72</v>
      </c>
      <c r="D39" s="183"/>
      <c r="E39" s="184"/>
      <c r="F39" s="182">
        <f>+H44+H45+63684197.48</f>
        <v>210640080.34999999</v>
      </c>
      <c r="G39" s="183"/>
      <c r="H39" s="184"/>
      <c r="I39" s="175">
        <f>IF(F39&gt;0,F39/C39,0)</f>
        <v>0.1622848936920441</v>
      </c>
      <c r="J39" s="281"/>
    </row>
    <row r="40" spans="1:17" s="20" customFormat="1" x14ac:dyDescent="0.25">
      <c r="A40" s="266" t="s">
        <v>177</v>
      </c>
      <c r="B40" s="267"/>
      <c r="C40" s="267"/>
      <c r="D40" s="267"/>
      <c r="E40" s="267"/>
      <c r="F40" s="267"/>
      <c r="G40" s="267"/>
      <c r="H40" s="267"/>
      <c r="I40" s="267"/>
      <c r="J40" s="268"/>
      <c r="M40" s="126"/>
    </row>
    <row r="41" spans="1:17" s="20" customFormat="1" ht="3" customHeight="1" x14ac:dyDescent="0.25">
      <c r="A41" s="74"/>
      <c r="B41" s="97"/>
      <c r="C41" s="97"/>
      <c r="D41" s="97"/>
      <c r="E41" s="97"/>
      <c r="F41" s="97"/>
      <c r="G41" s="97"/>
      <c r="H41" s="97"/>
      <c r="I41" s="97"/>
      <c r="J41" s="77"/>
      <c r="M41" s="126"/>
    </row>
    <row r="42" spans="1:17" ht="17.25" customHeight="1" x14ac:dyDescent="0.25">
      <c r="A42" s="74"/>
      <c r="B42" s="97"/>
      <c r="C42" s="194" t="s">
        <v>5</v>
      </c>
      <c r="D42" s="195"/>
      <c r="E42" s="194" t="s">
        <v>214</v>
      </c>
      <c r="F42" s="195"/>
      <c r="G42" s="194" t="s">
        <v>14</v>
      </c>
      <c r="H42" s="194"/>
      <c r="I42" s="194" t="s">
        <v>9</v>
      </c>
      <c r="J42" s="275"/>
    </row>
    <row r="43" spans="1:17" ht="58.5" customHeight="1" x14ac:dyDescent="0.25">
      <c r="A43" s="98" t="s">
        <v>27</v>
      </c>
      <c r="B43" s="78" t="s">
        <v>26</v>
      </c>
      <c r="C43" s="78" t="s">
        <v>198</v>
      </c>
      <c r="D43" s="79" t="s">
        <v>199</v>
      </c>
      <c r="E43" s="79" t="s">
        <v>218</v>
      </c>
      <c r="F43" s="79" t="s">
        <v>215</v>
      </c>
      <c r="G43" s="79" t="s">
        <v>200</v>
      </c>
      <c r="H43" s="79" t="s">
        <v>201</v>
      </c>
      <c r="I43" s="79" t="s">
        <v>11</v>
      </c>
      <c r="J43" s="99" t="s">
        <v>8</v>
      </c>
      <c r="Q43" s="125"/>
    </row>
    <row r="44" spans="1:17" ht="75" x14ac:dyDescent="0.25">
      <c r="A44" s="68" t="s">
        <v>234</v>
      </c>
      <c r="B44" s="69" t="s">
        <v>209</v>
      </c>
      <c r="C44" s="83">
        <v>82644800.640000001</v>
      </c>
      <c r="D44" s="83">
        <v>428072620</v>
      </c>
      <c r="E44" s="70">
        <v>20661200.160640001</v>
      </c>
      <c r="F44" s="70">
        <v>106518200.11999999</v>
      </c>
      <c r="G44" s="70">
        <v>18670691</v>
      </c>
      <c r="H44" s="70">
        <v>118556019.67</v>
      </c>
      <c r="I44" s="71">
        <f>+Tabla13[[#This Row],[Física 
(C)]]/Tabla13[[#This Row],[Física
(A)]]</f>
        <v>0.22591488944754504</v>
      </c>
      <c r="J44" s="80">
        <f>IF(H44&gt;0,H44/D44,0)</f>
        <v>0.27695305453079433</v>
      </c>
      <c r="L44" s="32"/>
      <c r="N44" s="125">
        <f>+Tabla13[[#This Row],[Física 
(C)]]/Tabla13[[#This Row],[Física
(C )]]</f>
        <v>0.90365955776218843</v>
      </c>
      <c r="O44" s="125">
        <f>+Tabla13[[#This Row],[Financiera 
 (D)]]/Tabla13[[#This Row],[Financiera
(D)]]</f>
        <v>1.1130118565319223</v>
      </c>
      <c r="P44" s="128"/>
      <c r="Q44" s="127"/>
    </row>
    <row r="45" spans="1:17" ht="60" x14ac:dyDescent="0.25">
      <c r="A45" s="68" t="s">
        <v>235</v>
      </c>
      <c r="B45" s="69" t="s">
        <v>210</v>
      </c>
      <c r="C45" s="70">
        <v>20000000</v>
      </c>
      <c r="D45" s="70">
        <v>321326815</v>
      </c>
      <c r="E45" s="70">
        <v>5000000</v>
      </c>
      <c r="F45" s="70">
        <v>79205131.539999992</v>
      </c>
      <c r="G45" s="70">
        <v>4456492</v>
      </c>
      <c r="H45" s="160">
        <v>28399863.199999999</v>
      </c>
      <c r="I45" s="71">
        <f>+Tabla13[[#This Row],[Física 
(C)]]/Tabla13[[#This Row],[Física
(A)]]</f>
        <v>0.22282460000000001</v>
      </c>
      <c r="J45" s="80">
        <f>IF(H45&gt;0,H45/D45,0)</f>
        <v>8.8383109887669967E-2</v>
      </c>
      <c r="K45" s="35"/>
      <c r="L45" s="36"/>
      <c r="N45" s="125">
        <f>+Tabla13[[#This Row],[Física 
(C)]]/Tabla13[[#This Row],[Física
(C )]]</f>
        <v>0.89129840000000005</v>
      </c>
      <c r="O45" s="125">
        <f>+Tabla13[[#This Row],[Financiera 
 (D)]]/Tabla13[[#This Row],[Financiera
(D)]]</f>
        <v>0.35856089937376806</v>
      </c>
      <c r="P45" s="125"/>
      <c r="Q45" s="125"/>
    </row>
    <row r="46" spans="1:17" s="20" customFormat="1" ht="3" customHeight="1" x14ac:dyDescent="0.25">
      <c r="A46" s="74"/>
      <c r="B46" s="97"/>
      <c r="C46" s="97"/>
      <c r="D46" s="97"/>
      <c r="E46" s="97"/>
      <c r="F46" s="97"/>
      <c r="G46" s="97"/>
      <c r="H46" s="97"/>
      <c r="I46" s="97"/>
      <c r="J46" s="77"/>
      <c r="M46" s="126"/>
    </row>
    <row r="47" spans="1:17" s="20" customFormat="1" ht="6" customHeight="1" x14ac:dyDescent="0.25">
      <c r="A47" s="74"/>
      <c r="B47" s="97"/>
      <c r="C47" s="97"/>
      <c r="D47" s="97"/>
      <c r="E47" s="97"/>
      <c r="F47" s="97"/>
      <c r="G47" s="97"/>
      <c r="H47" s="97"/>
      <c r="I47" s="97"/>
      <c r="J47" s="77"/>
      <c r="M47" s="126"/>
    </row>
    <row r="48" spans="1:17" ht="15.75" customHeight="1" x14ac:dyDescent="0.25">
      <c r="A48" s="287" t="s">
        <v>178</v>
      </c>
      <c r="B48" s="288"/>
      <c r="C48" s="288"/>
      <c r="D48" s="288"/>
      <c r="E48" s="288"/>
      <c r="F48" s="288"/>
      <c r="G48" s="288"/>
      <c r="H48" s="288"/>
      <c r="I48" s="288"/>
      <c r="J48" s="289"/>
      <c r="N48" s="127"/>
      <c r="O48" s="127"/>
      <c r="P48" s="125"/>
    </row>
    <row r="49" spans="1:13" s="20" customFormat="1" ht="3" customHeight="1" x14ac:dyDescent="0.25">
      <c r="A49" s="74"/>
      <c r="B49" s="97"/>
      <c r="C49" s="97"/>
      <c r="D49" s="97"/>
      <c r="E49" s="97"/>
      <c r="F49" s="97"/>
      <c r="G49" s="97"/>
      <c r="H49" s="97"/>
      <c r="I49" s="97"/>
      <c r="J49" s="77"/>
      <c r="M49" s="126"/>
    </row>
    <row r="50" spans="1:13" s="20" customFormat="1" x14ac:dyDescent="0.25">
      <c r="A50" s="266" t="s">
        <v>179</v>
      </c>
      <c r="B50" s="267"/>
      <c r="C50" s="267"/>
      <c r="D50" s="267"/>
      <c r="E50" s="267"/>
      <c r="F50" s="267"/>
      <c r="G50" s="267"/>
      <c r="H50" s="267"/>
      <c r="I50" s="267"/>
      <c r="J50" s="268"/>
      <c r="M50" s="126"/>
    </row>
    <row r="51" spans="1:13" s="20" customFormat="1" ht="3" customHeight="1" x14ac:dyDescent="0.25">
      <c r="A51" s="76"/>
      <c r="B51" s="96"/>
      <c r="C51" s="96"/>
      <c r="D51" s="96"/>
      <c r="E51" s="96"/>
      <c r="F51" s="96"/>
      <c r="G51" s="96"/>
      <c r="H51" s="96"/>
      <c r="I51" s="96"/>
      <c r="J51" s="75"/>
      <c r="M51" s="126"/>
    </row>
    <row r="52" spans="1:13" s="20" customFormat="1" ht="43.5" customHeight="1" x14ac:dyDescent="0.25">
      <c r="A52" s="66" t="s">
        <v>180</v>
      </c>
      <c r="B52" s="171" t="s">
        <v>234</v>
      </c>
      <c r="C52" s="171"/>
      <c r="D52" s="171"/>
      <c r="E52" s="171"/>
      <c r="F52" s="171"/>
      <c r="G52" s="171"/>
      <c r="H52" s="171"/>
      <c r="I52" s="171"/>
      <c r="J52" s="164"/>
      <c r="M52" s="126"/>
    </row>
    <row r="53" spans="1:13" s="20" customFormat="1" ht="43.5" customHeight="1" x14ac:dyDescent="0.25">
      <c r="A53" s="81" t="s">
        <v>181</v>
      </c>
      <c r="B53" s="290" t="s">
        <v>247</v>
      </c>
      <c r="C53" s="290"/>
      <c r="D53" s="290"/>
      <c r="E53" s="290"/>
      <c r="F53" s="290"/>
      <c r="G53" s="290"/>
      <c r="H53" s="290"/>
      <c r="I53" s="290"/>
      <c r="J53" s="164"/>
      <c r="M53" s="126"/>
    </row>
    <row r="54" spans="1:13" s="20" customFormat="1" ht="43.5" customHeight="1" x14ac:dyDescent="0.25">
      <c r="A54" s="121" t="s">
        <v>7</v>
      </c>
      <c r="B54" s="290" t="s">
        <v>258</v>
      </c>
      <c r="C54" s="290"/>
      <c r="D54" s="290"/>
      <c r="E54" s="290"/>
      <c r="F54" s="290"/>
      <c r="G54" s="290"/>
      <c r="H54" s="290"/>
      <c r="I54" s="290"/>
      <c r="J54" s="164"/>
      <c r="M54" s="126"/>
    </row>
    <row r="55" spans="1:13" s="20" customFormat="1" ht="43.5" customHeight="1" x14ac:dyDescent="0.25">
      <c r="A55" s="121" t="s">
        <v>6</v>
      </c>
      <c r="B55" s="171" t="s">
        <v>260</v>
      </c>
      <c r="C55" s="171"/>
      <c r="D55" s="171"/>
      <c r="E55" s="171"/>
      <c r="F55" s="171"/>
      <c r="G55" s="171"/>
      <c r="H55" s="171"/>
      <c r="I55" s="171"/>
      <c r="J55" s="172"/>
      <c r="M55" s="126"/>
    </row>
    <row r="56" spans="1:13" ht="53.25" customHeight="1" x14ac:dyDescent="0.25">
      <c r="A56" s="66" t="s">
        <v>180</v>
      </c>
      <c r="B56" s="171" t="s">
        <v>235</v>
      </c>
      <c r="C56" s="171"/>
      <c r="D56" s="171"/>
      <c r="E56" s="171"/>
      <c r="F56" s="171"/>
      <c r="G56" s="171"/>
      <c r="H56" s="171"/>
      <c r="I56" s="171"/>
      <c r="J56" s="165"/>
      <c r="K56" s="37"/>
    </row>
    <row r="57" spans="1:13" ht="37.5" customHeight="1" x14ac:dyDescent="0.25">
      <c r="A57" s="81" t="s">
        <v>181</v>
      </c>
      <c r="B57" s="290" t="s">
        <v>248</v>
      </c>
      <c r="C57" s="290"/>
      <c r="D57" s="290"/>
      <c r="E57" s="290"/>
      <c r="F57" s="290"/>
      <c r="G57" s="290"/>
      <c r="H57" s="290"/>
      <c r="I57" s="290"/>
      <c r="J57" s="291"/>
      <c r="K57" s="38"/>
    </row>
    <row r="58" spans="1:13" ht="51.75" customHeight="1" x14ac:dyDescent="0.25">
      <c r="A58" s="121" t="s">
        <v>7</v>
      </c>
      <c r="B58" s="290" t="s">
        <v>261</v>
      </c>
      <c r="C58" s="290"/>
      <c r="D58" s="290"/>
      <c r="E58" s="290"/>
      <c r="F58" s="290"/>
      <c r="G58" s="290"/>
      <c r="H58" s="290"/>
      <c r="I58" s="290"/>
      <c r="J58" s="291"/>
      <c r="K58" s="38"/>
    </row>
    <row r="59" spans="1:13" ht="48" customHeight="1" x14ac:dyDescent="0.25">
      <c r="A59" s="121" t="s">
        <v>6</v>
      </c>
      <c r="B59" s="171" t="s">
        <v>262</v>
      </c>
      <c r="C59" s="171"/>
      <c r="D59" s="171"/>
      <c r="E59" s="171"/>
      <c r="F59" s="171"/>
      <c r="G59" s="171"/>
      <c r="H59" s="171"/>
      <c r="I59" s="171"/>
      <c r="J59" s="172"/>
      <c r="K59" s="38"/>
    </row>
    <row r="60" spans="1:13" s="20" customFormat="1" ht="18" customHeight="1" x14ac:dyDescent="0.25">
      <c r="A60" s="122"/>
      <c r="B60" s="123"/>
      <c r="C60" s="123"/>
      <c r="D60" s="123"/>
      <c r="E60" s="123"/>
      <c r="F60" s="123"/>
      <c r="G60" s="123"/>
      <c r="H60" s="123"/>
      <c r="I60" s="123"/>
      <c r="J60" s="124"/>
      <c r="M60" s="126"/>
    </row>
    <row r="61" spans="1:13" s="24" customFormat="1" ht="15.75" customHeight="1" x14ac:dyDescent="0.25">
      <c r="A61" s="292" t="s">
        <v>220</v>
      </c>
      <c r="B61" s="191"/>
      <c r="C61" s="191"/>
      <c r="D61" s="191"/>
      <c r="E61" s="191"/>
      <c r="F61" s="191"/>
      <c r="G61" s="191"/>
      <c r="H61" s="191"/>
      <c r="I61" s="191"/>
      <c r="J61" s="293"/>
      <c r="M61" s="32"/>
    </row>
    <row r="62" spans="1:13" s="20" customFormat="1" ht="10.5" customHeight="1" x14ac:dyDescent="0.25">
      <c r="A62" s="86"/>
      <c r="B62" s="101"/>
      <c r="C62" s="101"/>
      <c r="D62" s="101"/>
      <c r="E62" s="101"/>
      <c r="F62" s="101"/>
      <c r="G62" s="101"/>
      <c r="H62" s="101"/>
      <c r="I62" s="101"/>
      <c r="J62" s="87"/>
      <c r="M62" s="126"/>
    </row>
    <row r="63" spans="1:13" s="20" customFormat="1" x14ac:dyDescent="0.25">
      <c r="A63" s="283" t="s">
        <v>183</v>
      </c>
      <c r="B63" s="284"/>
      <c r="C63" s="284"/>
      <c r="D63" s="284"/>
      <c r="E63" s="284"/>
      <c r="F63" s="284"/>
      <c r="G63" s="284"/>
      <c r="H63" s="284"/>
      <c r="I63" s="284"/>
      <c r="J63" s="285"/>
      <c r="M63" s="126"/>
    </row>
    <row r="64" spans="1:13" s="20" customFormat="1" ht="3" customHeight="1" x14ac:dyDescent="0.25">
      <c r="A64" s="84"/>
      <c r="B64" s="100"/>
      <c r="C64" s="100"/>
      <c r="D64" s="100"/>
      <c r="E64" s="100"/>
      <c r="F64" s="100"/>
      <c r="G64" s="100"/>
      <c r="H64" s="100"/>
      <c r="I64" s="100"/>
      <c r="J64" s="85"/>
      <c r="M64" s="126"/>
    </row>
    <row r="65" spans="1:11" ht="54.75" customHeight="1" thickBot="1" x14ac:dyDescent="0.3">
      <c r="A65" s="240" t="s">
        <v>263</v>
      </c>
      <c r="B65" s="241"/>
      <c r="C65" s="241"/>
      <c r="D65" s="241"/>
      <c r="E65" s="241"/>
      <c r="F65" s="241"/>
      <c r="G65" s="241"/>
      <c r="H65" s="241"/>
      <c r="I65" s="241"/>
      <c r="J65" s="242"/>
      <c r="K65" s="38"/>
    </row>
    <row r="66" spans="1:11" ht="14.25" customHeight="1" x14ac:dyDescent="0.25">
      <c r="A66" s="286" t="s">
        <v>206</v>
      </c>
      <c r="B66" s="286"/>
      <c r="C66" s="286"/>
      <c r="D66" s="286"/>
      <c r="E66" s="286"/>
      <c r="F66" s="286"/>
      <c r="G66" s="286"/>
      <c r="H66" s="286"/>
      <c r="I66" s="286"/>
      <c r="J66" s="286"/>
    </row>
    <row r="67" spans="1:11" ht="14.25" customHeight="1" x14ac:dyDescent="0.25">
      <c r="A67" s="90"/>
      <c r="B67" s="90"/>
      <c r="C67" s="90"/>
      <c r="D67" s="90"/>
      <c r="E67" s="90"/>
      <c r="F67" s="90"/>
      <c r="G67" s="90"/>
      <c r="H67" s="90"/>
      <c r="I67" s="90"/>
      <c r="J67" s="90"/>
    </row>
    <row r="68" spans="1:11" ht="14.25" customHeight="1" x14ac:dyDescent="0.25">
      <c r="A68" s="90"/>
      <c r="B68" s="90"/>
      <c r="C68" s="90"/>
      <c r="D68" s="90"/>
      <c r="E68" s="90"/>
      <c r="F68" s="90"/>
      <c r="G68" s="90"/>
      <c r="H68" s="90"/>
      <c r="I68" s="90"/>
      <c r="J68" s="90"/>
    </row>
    <row r="69" spans="1:11" ht="14.25" customHeight="1" x14ac:dyDescent="0.25">
      <c r="A69" s="90"/>
      <c r="B69" s="90"/>
      <c r="C69" s="90"/>
      <c r="D69" s="90"/>
      <c r="E69" s="90"/>
      <c r="F69" s="90"/>
      <c r="G69" s="90"/>
      <c r="H69" s="90"/>
      <c r="I69" s="90"/>
      <c r="J69" s="90"/>
    </row>
    <row r="70" spans="1:11" ht="14.25" customHeight="1" x14ac:dyDescent="0.25">
      <c r="A70" s="90"/>
      <c r="B70" s="90"/>
      <c r="C70" s="90"/>
      <c r="D70" s="90"/>
      <c r="E70" s="90"/>
      <c r="F70" s="90"/>
      <c r="G70" s="90"/>
      <c r="H70" s="90"/>
      <c r="I70" s="90"/>
      <c r="J70" s="90"/>
    </row>
    <row r="71" spans="1:11" ht="14.25" customHeight="1" x14ac:dyDescent="0.25">
      <c r="A71" s="90"/>
      <c r="B71" s="90"/>
      <c r="C71" s="90"/>
      <c r="D71" s="90"/>
      <c r="E71" s="90"/>
      <c r="F71" s="90"/>
      <c r="G71" s="90"/>
      <c r="H71" s="90"/>
      <c r="I71" s="90"/>
      <c r="J71" s="90"/>
    </row>
    <row r="72" spans="1:11" ht="14.25" customHeight="1" x14ac:dyDescent="0.25">
      <c r="A72" s="90"/>
      <c r="B72" s="90"/>
      <c r="C72" s="90"/>
      <c r="D72" s="90"/>
      <c r="E72" s="90"/>
      <c r="F72" s="90"/>
      <c r="G72" s="90"/>
      <c r="H72" s="90"/>
      <c r="I72" s="90"/>
      <c r="J72" s="90"/>
    </row>
    <row r="73" spans="1:11" ht="14.25" customHeight="1" x14ac:dyDescent="0.25">
      <c r="A73" s="90"/>
      <c r="B73" s="90"/>
      <c r="C73" s="90"/>
      <c r="D73" s="90"/>
      <c r="E73" s="90"/>
      <c r="F73" s="90"/>
      <c r="G73" s="90"/>
      <c r="H73" s="90"/>
      <c r="I73" s="90"/>
      <c r="J73" s="90"/>
    </row>
  </sheetData>
  <sheetProtection formatCells="0" formatColumns="0" formatRows="0" insertRows="0" deleteRows="0" pivotTables="0"/>
  <mergeCells count="53">
    <mergeCell ref="A63:J63"/>
    <mergeCell ref="A65:J65"/>
    <mergeCell ref="A66:J66"/>
    <mergeCell ref="A48:J48"/>
    <mergeCell ref="A50:J50"/>
    <mergeCell ref="B57:J57"/>
    <mergeCell ref="B58:J58"/>
    <mergeCell ref="B59:J59"/>
    <mergeCell ref="A61:J61"/>
    <mergeCell ref="B52:I52"/>
    <mergeCell ref="B53:I53"/>
    <mergeCell ref="B54:I54"/>
    <mergeCell ref="B56:I56"/>
    <mergeCell ref="B55:J55"/>
    <mergeCell ref="I42:J42"/>
    <mergeCell ref="A34:J34"/>
    <mergeCell ref="A36:J36"/>
    <mergeCell ref="A38:B38"/>
    <mergeCell ref="I38:J38"/>
    <mergeCell ref="A39:B39"/>
    <mergeCell ref="I39:J39"/>
    <mergeCell ref="A40:J40"/>
    <mergeCell ref="E42:F42"/>
    <mergeCell ref="C38:E38"/>
    <mergeCell ref="C39:E39"/>
    <mergeCell ref="F38:H38"/>
    <mergeCell ref="C42:D42"/>
    <mergeCell ref="G42:H42"/>
    <mergeCell ref="F39:H39"/>
    <mergeCell ref="B31:J31"/>
    <mergeCell ref="B11:J11"/>
    <mergeCell ref="B14:J14"/>
    <mergeCell ref="B15:J15"/>
    <mergeCell ref="A17:J17"/>
    <mergeCell ref="C19:J19"/>
    <mergeCell ref="C21:J21"/>
    <mergeCell ref="C23:J23"/>
    <mergeCell ref="B25:J25"/>
    <mergeCell ref="A27:J27"/>
    <mergeCell ref="B29:J29"/>
    <mergeCell ref="B30:J30"/>
    <mergeCell ref="A10:J10"/>
    <mergeCell ref="B1:J1"/>
    <mergeCell ref="B2:C2"/>
    <mergeCell ref="D2:H2"/>
    <mergeCell ref="B3:C3"/>
    <mergeCell ref="D3:H3"/>
    <mergeCell ref="A4:J4"/>
    <mergeCell ref="A5:J5"/>
    <mergeCell ref="A6:J6"/>
    <mergeCell ref="A7:J7"/>
    <mergeCell ref="A8:J8"/>
    <mergeCell ref="A9:J9"/>
  </mergeCells>
  <dataValidations count="14">
    <dataValidation allowBlank="1" showInputMessage="1" showErrorMessage="1" prompt="Monto ejecutado en el trimestre" sqref="H43 H45"/>
    <dataValidation allowBlank="1" showInputMessage="1" showErrorMessage="1" prompt="Meta alcanzada en el trimestre" sqref="G43:G45"/>
    <dataValidation allowBlank="1" showInputMessage="1" showErrorMessage="1" prompt="Monto presupuestado para el producto" sqref="D43:D45 E44:F45 F43"/>
    <dataValidation allowBlank="1" showInputMessage="1" showErrorMessage="1" prompt="Meta anual del indicador" sqref="C43:C45 E43"/>
    <dataValidation allowBlank="1" showInputMessage="1" showErrorMessage="1" prompt="Nombre del indicador" sqref="B43:B45"/>
    <dataValidation allowBlank="1" showInputMessage="1" showErrorMessage="1" prompt="Nombre de cada producto" sqref="A43:A45"/>
    <dataValidation allowBlank="1" showInputMessage="1" showErrorMessage="1" prompt="¿En qué consiste el programa?" sqref="B30:J30"/>
    <dataValidation allowBlank="1" showInputMessage="1" showErrorMessage="1" prompt="Presupuesto del programa" sqref="F39 A39 C39"/>
    <dataValidation allowBlank="1" showInputMessage="1" showErrorMessage="1" prompt="1. Describir lo plasmado en el presupuesto_x000a_2. Describir lo alcanzado en términos financieros y de producción " sqref="B58:J58"/>
    <dataValidation allowBlank="1" showInputMessage="1" showErrorMessage="1" prompt="¿En qué consiste el producto? su objetivo" sqref="B57:J57"/>
    <dataValidation allowBlank="1" showInputMessage="1" showErrorMessage="1" prompt="Nombre del producto" sqref="B56 J56"/>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19685039370078741" right="0.19685039370078741" top="0.74803149606299213" bottom="0.74803149606299213" header="0.31496062992125984" footer="0.31496062992125984"/>
  <pageSetup scale="51" orientation="portrait" r:id="rId1"/>
  <headerFooter alignWithMargins="0">
    <oddFooter>&amp;RPágina &amp;P</oddFooter>
  </headerFooter>
  <rowBreaks count="1" manualBreakCount="1">
    <brk id="60" max="11" man="1"/>
  </row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showGridLines="0" tabSelected="1" view="pageBreakPreview" topLeftCell="A46" zoomScale="90" zoomScaleNormal="90" zoomScaleSheetLayoutView="90" workbookViewId="0">
      <selection activeCell="H43" sqref="H43"/>
    </sheetView>
  </sheetViews>
  <sheetFormatPr baseColWidth="10" defaultColWidth="11.42578125" defaultRowHeight="15" x14ac:dyDescent="0.25"/>
  <cols>
    <col min="1" max="1" width="32.85546875" style="34" customWidth="1"/>
    <col min="2" max="2" width="21.7109375" style="34" customWidth="1"/>
    <col min="3" max="10" width="15" style="34" customWidth="1"/>
    <col min="11" max="11" width="40.140625" style="34" hidden="1" customWidth="1"/>
    <col min="12" max="12" width="26.140625" style="34" hidden="1" customWidth="1"/>
    <col min="13" max="13" width="20.42578125" style="34" bestFit="1" customWidth="1"/>
    <col min="14" max="14" width="17.5703125" style="34" bestFit="1" customWidth="1"/>
    <col min="15" max="16384" width="11.42578125" style="34"/>
  </cols>
  <sheetData>
    <row r="1" spans="1:12" s="20" customFormat="1" ht="27.75" customHeight="1" thickBot="1" x14ac:dyDescent="0.3">
      <c r="A1" s="91"/>
      <c r="B1" s="245" t="s">
        <v>188</v>
      </c>
      <c r="C1" s="246"/>
      <c r="D1" s="246"/>
      <c r="E1" s="246"/>
      <c r="F1" s="246"/>
      <c r="G1" s="246"/>
      <c r="H1" s="246"/>
      <c r="I1" s="246"/>
      <c r="J1" s="247"/>
    </row>
    <row r="2" spans="1:12" s="20" customFormat="1" ht="21" customHeight="1" thickBot="1" x14ac:dyDescent="0.3">
      <c r="A2" s="92"/>
      <c r="B2" s="248" t="s">
        <v>15</v>
      </c>
      <c r="C2" s="249"/>
      <c r="D2" s="248" t="s">
        <v>16</v>
      </c>
      <c r="E2" s="249"/>
      <c r="F2" s="249"/>
      <c r="G2" s="249"/>
      <c r="H2" s="250"/>
      <c r="I2" s="72" t="s">
        <v>17</v>
      </c>
      <c r="J2" s="93" t="s">
        <v>18</v>
      </c>
    </row>
    <row r="3" spans="1:12" s="20" customFormat="1" ht="35.25" customHeight="1" thickBot="1" x14ac:dyDescent="0.3">
      <c r="A3" s="94"/>
      <c r="B3" s="294" t="s">
        <v>19</v>
      </c>
      <c r="C3" s="295"/>
      <c r="D3" s="294" t="s">
        <v>224</v>
      </c>
      <c r="E3" s="295"/>
      <c r="F3" s="295"/>
      <c r="G3" s="295"/>
      <c r="H3" s="296"/>
      <c r="I3" s="82">
        <v>43846</v>
      </c>
      <c r="J3" s="95">
        <v>5</v>
      </c>
    </row>
    <row r="4" spans="1:12" s="20" customFormat="1" ht="3" customHeight="1" x14ac:dyDescent="0.25">
      <c r="A4" s="297"/>
      <c r="B4" s="298"/>
      <c r="C4" s="298"/>
      <c r="D4" s="261"/>
      <c r="E4" s="261"/>
      <c r="F4" s="261"/>
      <c r="G4" s="261"/>
      <c r="H4" s="261"/>
      <c r="I4" s="298"/>
      <c r="J4" s="299"/>
    </row>
    <row r="5" spans="1:12" s="20" customFormat="1" ht="3" customHeight="1" x14ac:dyDescent="0.25">
      <c r="A5" s="257"/>
      <c r="B5" s="258"/>
      <c r="C5" s="258"/>
      <c r="D5" s="258"/>
      <c r="E5" s="258"/>
      <c r="F5" s="258"/>
      <c r="G5" s="258"/>
      <c r="H5" s="258"/>
      <c r="I5" s="258"/>
      <c r="J5" s="259"/>
    </row>
    <row r="6" spans="1:12" s="20" customFormat="1" ht="3" customHeight="1" x14ac:dyDescent="0.25">
      <c r="A6" s="260"/>
      <c r="B6" s="261"/>
      <c r="C6" s="261"/>
      <c r="D6" s="261"/>
      <c r="E6" s="261"/>
      <c r="F6" s="261"/>
      <c r="G6" s="261"/>
      <c r="H6" s="261"/>
      <c r="I6" s="261"/>
      <c r="J6" s="262"/>
    </row>
    <row r="7" spans="1:12" s="20" customFormat="1" x14ac:dyDescent="0.25">
      <c r="A7" s="263" t="s">
        <v>202</v>
      </c>
      <c r="B7" s="264"/>
      <c r="C7" s="264"/>
      <c r="D7" s="264"/>
      <c r="E7" s="264"/>
      <c r="F7" s="264"/>
      <c r="G7" s="264"/>
      <c r="H7" s="264"/>
      <c r="I7" s="264"/>
      <c r="J7" s="265"/>
      <c r="K7" s="39"/>
    </row>
    <row r="8" spans="1:12" s="20" customFormat="1" ht="3" customHeight="1" x14ac:dyDescent="0.25">
      <c r="A8" s="260"/>
      <c r="B8" s="261"/>
      <c r="C8" s="261"/>
      <c r="D8" s="261"/>
      <c r="E8" s="261"/>
      <c r="F8" s="261"/>
      <c r="G8" s="261"/>
      <c r="H8" s="261"/>
      <c r="I8" s="261"/>
      <c r="J8" s="262"/>
      <c r="K8" s="39"/>
    </row>
    <row r="9" spans="1:12" s="20" customFormat="1" x14ac:dyDescent="0.25">
      <c r="A9" s="266" t="s">
        <v>20</v>
      </c>
      <c r="B9" s="267"/>
      <c r="C9" s="267"/>
      <c r="D9" s="267"/>
      <c r="E9" s="267"/>
      <c r="F9" s="267"/>
      <c r="G9" s="267"/>
      <c r="H9" s="267"/>
      <c r="I9" s="267"/>
      <c r="J9" s="268"/>
      <c r="K9" s="39"/>
    </row>
    <row r="10" spans="1:12" s="20" customFormat="1" ht="3" customHeight="1" x14ac:dyDescent="0.25">
      <c r="A10" s="243"/>
      <c r="B10" s="234"/>
      <c r="C10" s="234"/>
      <c r="D10" s="234"/>
      <c r="E10" s="234"/>
      <c r="F10" s="234"/>
      <c r="G10" s="234"/>
      <c r="H10" s="234"/>
      <c r="I10" s="234"/>
      <c r="J10" s="244"/>
      <c r="K10" s="39"/>
    </row>
    <row r="11" spans="1:12" x14ac:dyDescent="0.25">
      <c r="A11" s="73" t="s">
        <v>21</v>
      </c>
      <c r="B11" s="209" t="s">
        <v>225</v>
      </c>
      <c r="C11" s="210"/>
      <c r="D11" s="210"/>
      <c r="E11" s="210"/>
      <c r="F11" s="210"/>
      <c r="G11" s="210"/>
      <c r="H11" s="210"/>
      <c r="I11" s="210"/>
      <c r="J11" s="211"/>
      <c r="K11" s="40"/>
      <c r="L11" s="20"/>
    </row>
    <row r="12" spans="1:12" s="20" customFormat="1" x14ac:dyDescent="0.25">
      <c r="A12" s="53" t="s">
        <v>197</v>
      </c>
      <c r="B12" s="54" t="s">
        <v>226</v>
      </c>
      <c r="C12" s="55"/>
      <c r="D12" s="55"/>
      <c r="E12" s="55"/>
      <c r="F12" s="55"/>
      <c r="G12" s="55"/>
      <c r="H12" s="55"/>
      <c r="I12" s="55"/>
      <c r="J12" s="107"/>
    </row>
    <row r="13" spans="1:12" s="20" customFormat="1" x14ac:dyDescent="0.25">
      <c r="A13" s="53" t="s">
        <v>212</v>
      </c>
      <c r="B13" s="56" t="s">
        <v>227</v>
      </c>
      <c r="C13" s="55"/>
      <c r="D13" s="55"/>
      <c r="E13" s="55"/>
      <c r="F13" s="55"/>
      <c r="G13" s="55"/>
      <c r="H13" s="55"/>
      <c r="I13" s="55"/>
      <c r="J13" s="107"/>
    </row>
    <row r="14" spans="1:12" ht="55.5" customHeight="1" x14ac:dyDescent="0.25">
      <c r="A14" s="73" t="s">
        <v>186</v>
      </c>
      <c r="B14" s="166" t="s">
        <v>228</v>
      </c>
      <c r="C14" s="167"/>
      <c r="D14" s="167"/>
      <c r="E14" s="167"/>
      <c r="F14" s="167"/>
      <c r="G14" s="167"/>
      <c r="H14" s="167"/>
      <c r="I14" s="167"/>
      <c r="J14" s="168"/>
      <c r="K14" s="41"/>
    </row>
    <row r="15" spans="1:12" ht="58.5" customHeight="1" x14ac:dyDescent="0.25">
      <c r="A15" s="73" t="s">
        <v>187</v>
      </c>
      <c r="B15" s="166" t="s">
        <v>229</v>
      </c>
      <c r="C15" s="167"/>
      <c r="D15" s="167"/>
      <c r="E15" s="167"/>
      <c r="F15" s="167"/>
      <c r="G15" s="167"/>
      <c r="H15" s="167"/>
      <c r="I15" s="167"/>
      <c r="J15" s="168"/>
      <c r="K15" s="41"/>
    </row>
    <row r="16" spans="1:12" s="20" customFormat="1" ht="3.75" customHeight="1" x14ac:dyDescent="0.25">
      <c r="A16" s="76"/>
      <c r="B16" s="96"/>
      <c r="C16" s="96"/>
      <c r="D16" s="96"/>
      <c r="E16" s="96"/>
      <c r="F16" s="96"/>
      <c r="G16" s="96"/>
      <c r="H16" s="96"/>
      <c r="I16" s="96"/>
      <c r="J16" s="75"/>
      <c r="K16" s="39"/>
    </row>
    <row r="17" spans="1:23" ht="18.75" customHeight="1" x14ac:dyDescent="0.25">
      <c r="A17" s="263" t="s">
        <v>22</v>
      </c>
      <c r="B17" s="264"/>
      <c r="C17" s="264"/>
      <c r="D17" s="264"/>
      <c r="E17" s="264"/>
      <c r="F17" s="264"/>
      <c r="G17" s="264"/>
      <c r="H17" s="264"/>
      <c r="I17" s="264"/>
      <c r="J17" s="265"/>
      <c r="K17" s="41"/>
    </row>
    <row r="18" spans="1:23" s="20" customFormat="1" ht="3" customHeight="1" x14ac:dyDescent="0.25">
      <c r="A18" s="74"/>
      <c r="B18" s="97"/>
      <c r="C18" s="97"/>
      <c r="D18" s="97"/>
      <c r="E18" s="97"/>
      <c r="F18" s="97"/>
      <c r="G18" s="97"/>
      <c r="H18" s="97"/>
      <c r="I18" s="97"/>
      <c r="J18" s="77"/>
      <c r="K18" s="40"/>
    </row>
    <row r="19" spans="1:23" ht="22.5" customHeight="1" x14ac:dyDescent="0.25">
      <c r="A19" s="73" t="s">
        <v>0</v>
      </c>
      <c r="B19" s="131">
        <v>2</v>
      </c>
      <c r="C19" s="300" t="s">
        <v>237</v>
      </c>
      <c r="D19" s="300"/>
      <c r="E19" s="300"/>
      <c r="F19" s="300"/>
      <c r="G19" s="300"/>
      <c r="H19" s="300"/>
      <c r="I19" s="300"/>
      <c r="J19" s="300"/>
      <c r="K19" s="41"/>
      <c r="L19" s="42"/>
      <c r="M19" s="42"/>
      <c r="N19" s="42"/>
      <c r="O19" s="42"/>
      <c r="P19" s="42"/>
      <c r="Q19" s="42"/>
      <c r="R19" s="42"/>
      <c r="S19" s="42"/>
      <c r="T19" s="42"/>
      <c r="U19" s="42"/>
      <c r="V19" s="42"/>
      <c r="W19" s="42"/>
    </row>
    <row r="20" spans="1:23" s="20" customFormat="1" ht="3" customHeight="1" x14ac:dyDescent="0.25">
      <c r="A20" s="74"/>
      <c r="B20" s="132"/>
      <c r="C20" s="132"/>
      <c r="D20" s="132"/>
      <c r="E20" s="132"/>
      <c r="F20" s="132"/>
      <c r="G20" s="132"/>
      <c r="H20" s="132"/>
      <c r="I20" s="132"/>
      <c r="J20" s="133"/>
      <c r="K20" s="40"/>
    </row>
    <row r="21" spans="1:23" ht="22.5" customHeight="1" x14ac:dyDescent="0.25">
      <c r="A21" s="73" t="s">
        <v>1</v>
      </c>
      <c r="B21" s="134">
        <v>2.4</v>
      </c>
      <c r="C21" s="300" t="s">
        <v>238</v>
      </c>
      <c r="D21" s="300"/>
      <c r="E21" s="300"/>
      <c r="F21" s="300"/>
      <c r="G21" s="300"/>
      <c r="H21" s="300"/>
      <c r="I21" s="300"/>
      <c r="J21" s="300"/>
      <c r="K21" s="41"/>
      <c r="L21" s="20"/>
      <c r="M21" s="20"/>
      <c r="N21" s="20"/>
      <c r="O21" s="20"/>
      <c r="P21" s="20"/>
    </row>
    <row r="22" spans="1:23" s="20" customFormat="1" ht="3" customHeight="1" x14ac:dyDescent="0.25">
      <c r="A22" s="76"/>
      <c r="B22" s="135"/>
      <c r="C22" s="135"/>
      <c r="D22" s="135"/>
      <c r="E22" s="135"/>
      <c r="F22" s="135"/>
      <c r="G22" s="135"/>
      <c r="H22" s="135"/>
      <c r="I22" s="135"/>
      <c r="J22" s="136"/>
      <c r="K22" s="40"/>
    </row>
    <row r="23" spans="1:23" ht="28.5" customHeight="1" x14ac:dyDescent="0.25">
      <c r="A23" s="73" t="s">
        <v>2</v>
      </c>
      <c r="B23" s="137" t="s">
        <v>96</v>
      </c>
      <c r="C23" s="300" t="s">
        <v>239</v>
      </c>
      <c r="D23" s="300"/>
      <c r="E23" s="300"/>
      <c r="F23" s="300"/>
      <c r="G23" s="300"/>
      <c r="H23" s="300"/>
      <c r="I23" s="300"/>
      <c r="J23" s="300"/>
      <c r="K23" s="41"/>
    </row>
    <row r="24" spans="1:23" s="20" customFormat="1" ht="3" customHeight="1" x14ac:dyDescent="0.25">
      <c r="A24" s="74"/>
      <c r="B24" s="100"/>
      <c r="C24" s="100"/>
      <c r="D24" s="100"/>
      <c r="E24" s="100"/>
      <c r="F24" s="100"/>
      <c r="G24" s="100"/>
      <c r="H24" s="100"/>
      <c r="I24" s="100"/>
      <c r="J24" s="85"/>
      <c r="K24" s="39"/>
    </row>
    <row r="25" spans="1:23" ht="115.5" customHeight="1" x14ac:dyDescent="0.25">
      <c r="A25" s="73" t="s">
        <v>13</v>
      </c>
      <c r="B25" s="301" t="s">
        <v>240</v>
      </c>
      <c r="C25" s="302"/>
      <c r="D25" s="302"/>
      <c r="E25" s="302"/>
      <c r="F25" s="302"/>
      <c r="G25" s="302"/>
      <c r="H25" s="302"/>
      <c r="I25" s="302"/>
      <c r="J25" s="303"/>
      <c r="K25" s="41"/>
      <c r="L25" s="20"/>
      <c r="M25" s="20"/>
      <c r="N25" s="20"/>
      <c r="O25" s="20"/>
      <c r="P25" s="20"/>
    </row>
    <row r="26" spans="1:23" s="20" customFormat="1" ht="3" customHeight="1" x14ac:dyDescent="0.25">
      <c r="A26" s="76"/>
      <c r="B26" s="96"/>
      <c r="C26" s="96"/>
      <c r="D26" s="96"/>
      <c r="E26" s="96"/>
      <c r="F26" s="96"/>
      <c r="G26" s="96"/>
      <c r="H26" s="96"/>
      <c r="I26" s="96"/>
      <c r="J26" s="75"/>
      <c r="K26" s="39"/>
    </row>
    <row r="27" spans="1:23" ht="15.75" customHeight="1" x14ac:dyDescent="0.25">
      <c r="A27" s="263" t="s">
        <v>174</v>
      </c>
      <c r="B27" s="264"/>
      <c r="C27" s="264"/>
      <c r="D27" s="264"/>
      <c r="E27" s="264"/>
      <c r="F27" s="264"/>
      <c r="G27" s="264"/>
      <c r="H27" s="264"/>
      <c r="I27" s="264"/>
      <c r="J27" s="265"/>
      <c r="K27" s="41"/>
    </row>
    <row r="28" spans="1:23" s="20" customFormat="1" ht="3" customHeight="1" x14ac:dyDescent="0.25">
      <c r="A28" s="74"/>
      <c r="B28" s="97"/>
      <c r="C28" s="97"/>
      <c r="D28" s="97"/>
      <c r="E28" s="97"/>
      <c r="F28" s="97"/>
      <c r="G28" s="97"/>
      <c r="H28" s="97"/>
      <c r="I28" s="97"/>
      <c r="J28" s="77"/>
      <c r="K28" s="39"/>
    </row>
    <row r="29" spans="1:23" x14ac:dyDescent="0.25">
      <c r="A29" s="73" t="s">
        <v>184</v>
      </c>
      <c r="B29" s="203" t="s">
        <v>207</v>
      </c>
      <c r="C29" s="203"/>
      <c r="D29" s="203"/>
      <c r="E29" s="203"/>
      <c r="F29" s="203"/>
      <c r="G29" s="203"/>
      <c r="H29" s="203"/>
      <c r="I29" s="203"/>
      <c r="J29" s="273"/>
      <c r="K29" s="41"/>
    </row>
    <row r="30" spans="1:23" ht="62.25" customHeight="1" x14ac:dyDescent="0.25">
      <c r="A30" s="60" t="s">
        <v>185</v>
      </c>
      <c r="B30" s="205" t="s">
        <v>241</v>
      </c>
      <c r="C30" s="205"/>
      <c r="D30" s="205"/>
      <c r="E30" s="205"/>
      <c r="F30" s="205"/>
      <c r="G30" s="205"/>
      <c r="H30" s="205"/>
      <c r="I30" s="205"/>
      <c r="J30" s="274"/>
      <c r="K30" s="41"/>
    </row>
    <row r="31" spans="1:23" x14ac:dyDescent="0.25">
      <c r="A31" s="102" t="s">
        <v>222</v>
      </c>
      <c r="B31" s="207" t="s">
        <v>233</v>
      </c>
      <c r="C31" s="207"/>
      <c r="D31" s="207"/>
      <c r="E31" s="207"/>
      <c r="F31" s="207"/>
      <c r="G31" s="207"/>
      <c r="H31" s="207"/>
      <c r="I31" s="207"/>
      <c r="J31" s="269"/>
      <c r="K31" s="41"/>
      <c r="U31" s="34">
        <v>0</v>
      </c>
    </row>
    <row r="32" spans="1:23" ht="26.25" hidden="1" customHeight="1" x14ac:dyDescent="0.25">
      <c r="A32" s="60" t="s">
        <v>213</v>
      </c>
      <c r="B32" s="67"/>
      <c r="C32" s="61"/>
      <c r="D32" s="61"/>
      <c r="E32" s="61"/>
      <c r="F32" s="61"/>
      <c r="G32" s="61"/>
      <c r="H32" s="61"/>
      <c r="I32" s="61"/>
      <c r="J32" s="62"/>
      <c r="K32" s="41"/>
    </row>
    <row r="33" spans="1:14" ht="15.75" customHeight="1" x14ac:dyDescent="0.25">
      <c r="A33" s="263" t="s">
        <v>176</v>
      </c>
      <c r="B33" s="264"/>
      <c r="C33" s="264"/>
      <c r="D33" s="264"/>
      <c r="E33" s="264"/>
      <c r="F33" s="264"/>
      <c r="G33" s="264"/>
      <c r="H33" s="264"/>
      <c r="I33" s="264"/>
      <c r="J33" s="265"/>
      <c r="K33" s="41"/>
    </row>
    <row r="34" spans="1:14" s="20" customFormat="1" ht="3" customHeight="1" x14ac:dyDescent="0.25">
      <c r="A34" s="74"/>
      <c r="B34" s="97"/>
      <c r="C34" s="97"/>
      <c r="D34" s="97"/>
      <c r="E34" s="97"/>
      <c r="F34" s="97"/>
      <c r="G34" s="97"/>
      <c r="H34" s="97"/>
      <c r="I34" s="97"/>
      <c r="J34" s="77"/>
      <c r="K34" s="39"/>
    </row>
    <row r="35" spans="1:14" s="20" customFormat="1" x14ac:dyDescent="0.25">
      <c r="A35" s="266" t="s">
        <v>175</v>
      </c>
      <c r="B35" s="267"/>
      <c r="C35" s="267"/>
      <c r="D35" s="267"/>
      <c r="E35" s="267"/>
      <c r="F35" s="267"/>
      <c r="G35" s="267"/>
      <c r="H35" s="267"/>
      <c r="I35" s="267"/>
      <c r="J35" s="268"/>
      <c r="K35" s="39"/>
    </row>
    <row r="36" spans="1:14" s="20" customFormat="1" ht="3" customHeight="1" x14ac:dyDescent="0.25">
      <c r="A36" s="74"/>
      <c r="B36" s="97"/>
      <c r="C36" s="97"/>
      <c r="D36" s="97"/>
      <c r="E36" s="97"/>
      <c r="F36" s="97"/>
      <c r="G36" s="97"/>
      <c r="H36" s="97"/>
      <c r="I36" s="97"/>
      <c r="J36" s="77"/>
      <c r="K36" s="39"/>
    </row>
    <row r="37" spans="1:14" ht="15" customHeight="1" x14ac:dyDescent="0.25">
      <c r="A37" s="276" t="s">
        <v>3</v>
      </c>
      <c r="B37" s="277"/>
      <c r="C37" s="278" t="s">
        <v>10</v>
      </c>
      <c r="D37" s="282"/>
      <c r="E37" s="282"/>
      <c r="F37" s="282" t="s">
        <v>4</v>
      </c>
      <c r="G37" s="282"/>
      <c r="H37" s="277"/>
      <c r="I37" s="278" t="s">
        <v>12</v>
      </c>
      <c r="J37" s="279"/>
      <c r="K37" s="43"/>
    </row>
    <row r="38" spans="1:14" x14ac:dyDescent="0.25">
      <c r="A38" s="304">
        <f>+Tabla134[Financiera
(B)]</f>
        <v>371143749</v>
      </c>
      <c r="B38" s="174"/>
      <c r="C38" s="182">
        <v>371388825.56</v>
      </c>
      <c r="D38" s="183"/>
      <c r="E38" s="184"/>
      <c r="F38" s="182">
        <f>+Tabla134[Financiera 
 (F)]+1049922.29</f>
        <v>83098273.060000002</v>
      </c>
      <c r="G38" s="183"/>
      <c r="H38" s="184"/>
      <c r="I38" s="175">
        <f>IF(F38&gt;0,F38/C38,0)</f>
        <v>0.22375006284774446</v>
      </c>
      <c r="J38" s="281"/>
      <c r="K38" s="43"/>
      <c r="M38" s="125"/>
      <c r="N38" s="125"/>
    </row>
    <row r="39" spans="1:14" s="20" customFormat="1" x14ac:dyDescent="0.25">
      <c r="A39" s="266" t="s">
        <v>177</v>
      </c>
      <c r="B39" s="267"/>
      <c r="C39" s="267"/>
      <c r="D39" s="267"/>
      <c r="E39" s="267"/>
      <c r="F39" s="267"/>
      <c r="G39" s="267"/>
      <c r="H39" s="267"/>
      <c r="I39" s="267"/>
      <c r="J39" s="268"/>
      <c r="K39" s="39"/>
    </row>
    <row r="40" spans="1:14" s="20" customFormat="1" ht="3" customHeight="1" x14ac:dyDescent="0.25">
      <c r="A40" s="74"/>
      <c r="B40" s="97"/>
      <c r="C40" s="97"/>
      <c r="D40" s="97"/>
      <c r="E40" s="97"/>
      <c r="F40" s="97"/>
      <c r="G40" s="97"/>
      <c r="H40" s="97"/>
      <c r="I40" s="97"/>
      <c r="J40" s="77"/>
      <c r="K40" s="39"/>
    </row>
    <row r="41" spans="1:14" x14ac:dyDescent="0.25">
      <c r="A41" s="74"/>
      <c r="B41" s="97"/>
      <c r="C41" s="194" t="s">
        <v>5</v>
      </c>
      <c r="D41" s="195"/>
      <c r="E41" s="194" t="s">
        <v>214</v>
      </c>
      <c r="F41" s="195"/>
      <c r="G41" s="194" t="s">
        <v>14</v>
      </c>
      <c r="H41" s="194"/>
      <c r="I41" s="194" t="s">
        <v>9</v>
      </c>
      <c r="J41" s="275"/>
      <c r="K41" s="41"/>
    </row>
    <row r="42" spans="1:14" ht="30" x14ac:dyDescent="0.25">
      <c r="A42" s="98" t="s">
        <v>27</v>
      </c>
      <c r="B42" s="78" t="s">
        <v>26</v>
      </c>
      <c r="C42" s="78" t="s">
        <v>198</v>
      </c>
      <c r="D42" s="78" t="s">
        <v>199</v>
      </c>
      <c r="E42" s="79" t="s">
        <v>218</v>
      </c>
      <c r="F42" s="79" t="s">
        <v>215</v>
      </c>
      <c r="G42" s="79" t="s">
        <v>216</v>
      </c>
      <c r="H42" s="79" t="s">
        <v>217</v>
      </c>
      <c r="I42" s="79" t="s">
        <v>11</v>
      </c>
      <c r="J42" s="99" t="s">
        <v>8</v>
      </c>
      <c r="K42" s="41"/>
    </row>
    <row r="43" spans="1:14" ht="75.75" customHeight="1" x14ac:dyDescent="0.25">
      <c r="A43" s="68" t="s">
        <v>236</v>
      </c>
      <c r="B43" s="69" t="s">
        <v>208</v>
      </c>
      <c r="C43" s="70">
        <v>188135</v>
      </c>
      <c r="D43" s="70">
        <v>371143749</v>
      </c>
      <c r="E43" s="70">
        <f>+Tabla134[Física
(A)]/4</f>
        <v>47033.75</v>
      </c>
      <c r="F43" s="70">
        <v>92284779.819999993</v>
      </c>
      <c r="G43" s="129">
        <v>68031</v>
      </c>
      <c r="H43" s="129">
        <v>82048350.769999996</v>
      </c>
      <c r="I43" s="88">
        <f>IF(G43&gt;0,G43/C43,0)</f>
        <v>0.3616073564195923</v>
      </c>
      <c r="J43" s="89">
        <f>IF(H43&gt;0,H43/D43,0)</f>
        <v>0.22106892812035478</v>
      </c>
      <c r="K43" s="44"/>
    </row>
    <row r="44" spans="1:14" s="20" customFormat="1" ht="0.75" customHeight="1" x14ac:dyDescent="0.25">
      <c r="A44" s="74"/>
      <c r="B44" s="97"/>
      <c r="C44" s="97"/>
      <c r="D44" s="97"/>
      <c r="E44" s="97"/>
      <c r="F44" s="97"/>
      <c r="G44" s="97"/>
      <c r="H44" s="97"/>
      <c r="I44" s="97"/>
      <c r="J44" s="77"/>
      <c r="K44" s="39"/>
    </row>
    <row r="45" spans="1:14" ht="15.75" customHeight="1" x14ac:dyDescent="0.25">
      <c r="A45" s="263" t="s">
        <v>178</v>
      </c>
      <c r="B45" s="264"/>
      <c r="C45" s="264"/>
      <c r="D45" s="264"/>
      <c r="E45" s="264"/>
      <c r="F45" s="264"/>
      <c r="G45" s="264"/>
      <c r="H45" s="264"/>
      <c r="I45" s="264"/>
      <c r="J45" s="265"/>
      <c r="K45" s="45"/>
      <c r="L45" s="30"/>
    </row>
    <row r="46" spans="1:14" s="20" customFormat="1" ht="3" customHeight="1" x14ac:dyDescent="0.25">
      <c r="A46" s="74"/>
      <c r="B46" s="97"/>
      <c r="C46" s="97"/>
      <c r="D46" s="97"/>
      <c r="E46" s="97"/>
      <c r="F46" s="97"/>
      <c r="G46" s="97"/>
      <c r="H46" s="97"/>
      <c r="I46" s="97"/>
      <c r="J46" s="77"/>
      <c r="K46" s="39"/>
    </row>
    <row r="47" spans="1:14" s="20" customFormat="1" x14ac:dyDescent="0.25">
      <c r="A47" s="266" t="s">
        <v>179</v>
      </c>
      <c r="B47" s="267"/>
      <c r="C47" s="267"/>
      <c r="D47" s="267"/>
      <c r="E47" s="267"/>
      <c r="F47" s="267"/>
      <c r="G47" s="267"/>
      <c r="H47" s="267"/>
      <c r="I47" s="267"/>
      <c r="J47" s="268"/>
      <c r="K47" s="39"/>
    </row>
    <row r="48" spans="1:14" s="20" customFormat="1" ht="3" customHeight="1" x14ac:dyDescent="0.25">
      <c r="A48" s="76"/>
      <c r="B48" s="96"/>
      <c r="C48" s="96"/>
      <c r="D48" s="96"/>
      <c r="E48" s="96"/>
      <c r="F48" s="96"/>
      <c r="G48" s="96"/>
      <c r="H48" s="96"/>
      <c r="I48" s="96"/>
      <c r="J48" s="75"/>
      <c r="K48" s="39"/>
    </row>
    <row r="49" spans="1:11" ht="40.5" customHeight="1" x14ac:dyDescent="0.25">
      <c r="A49" s="66" t="s">
        <v>180</v>
      </c>
      <c r="B49" s="312" t="s">
        <v>264</v>
      </c>
      <c r="C49" s="312"/>
      <c r="D49" s="312"/>
      <c r="E49" s="312"/>
      <c r="F49" s="312"/>
      <c r="G49" s="312"/>
      <c r="H49" s="312"/>
      <c r="I49" s="312"/>
      <c r="J49" s="313"/>
      <c r="K49" s="41"/>
    </row>
    <row r="50" spans="1:11" ht="29.25" customHeight="1" x14ac:dyDescent="0.25">
      <c r="A50" s="66" t="s">
        <v>181</v>
      </c>
      <c r="B50" s="312" t="s">
        <v>242</v>
      </c>
      <c r="C50" s="312"/>
      <c r="D50" s="312"/>
      <c r="E50" s="312"/>
      <c r="F50" s="312"/>
      <c r="G50" s="312"/>
      <c r="H50" s="312"/>
      <c r="I50" s="312"/>
      <c r="J50" s="313"/>
      <c r="K50" s="41"/>
    </row>
    <row r="51" spans="1:11" ht="40.5" customHeight="1" x14ac:dyDescent="0.25">
      <c r="A51" s="66" t="s">
        <v>7</v>
      </c>
      <c r="B51" s="314" t="s">
        <v>254</v>
      </c>
      <c r="C51" s="314"/>
      <c r="D51" s="314"/>
      <c r="E51" s="314"/>
      <c r="F51" s="314"/>
      <c r="G51" s="314"/>
      <c r="H51" s="314"/>
      <c r="I51" s="314"/>
      <c r="J51" s="315"/>
      <c r="K51" s="41"/>
    </row>
    <row r="52" spans="1:11" ht="30" x14ac:dyDescent="0.25">
      <c r="A52" s="66" t="s">
        <v>6</v>
      </c>
      <c r="B52" s="314" t="s">
        <v>255</v>
      </c>
      <c r="C52" s="314"/>
      <c r="D52" s="314"/>
      <c r="E52" s="314"/>
      <c r="F52" s="314"/>
      <c r="G52" s="314"/>
      <c r="H52" s="314"/>
      <c r="I52" s="314"/>
      <c r="J52" s="315"/>
      <c r="K52" s="41"/>
    </row>
    <row r="53" spans="1:11" s="20" customFormat="1" ht="3" customHeight="1" x14ac:dyDescent="0.25">
      <c r="A53" s="76"/>
      <c r="B53" s="96"/>
      <c r="C53" s="96"/>
      <c r="D53" s="96"/>
      <c r="E53" s="96"/>
      <c r="F53" s="96"/>
      <c r="G53" s="96"/>
      <c r="H53" s="96"/>
      <c r="I53" s="96"/>
      <c r="J53" s="75"/>
      <c r="K53" s="39"/>
    </row>
    <row r="54" spans="1:11" ht="15.75" customHeight="1" x14ac:dyDescent="0.25">
      <c r="A54" s="263" t="s">
        <v>223</v>
      </c>
      <c r="B54" s="264"/>
      <c r="C54" s="264"/>
      <c r="D54" s="264"/>
      <c r="E54" s="264"/>
      <c r="F54" s="264"/>
      <c r="G54" s="264"/>
      <c r="H54" s="264"/>
      <c r="I54" s="264"/>
      <c r="J54" s="265"/>
      <c r="K54" s="41"/>
    </row>
    <row r="55" spans="1:11" s="20" customFormat="1" ht="3" customHeight="1" x14ac:dyDescent="0.25">
      <c r="A55" s="74"/>
      <c r="B55" s="97"/>
      <c r="C55" s="97"/>
      <c r="D55" s="97"/>
      <c r="E55" s="97"/>
      <c r="F55" s="97"/>
      <c r="G55" s="97"/>
      <c r="H55" s="97"/>
      <c r="I55" s="97"/>
      <c r="J55" s="77"/>
      <c r="K55" s="39"/>
    </row>
    <row r="56" spans="1:11" s="20" customFormat="1" x14ac:dyDescent="0.25">
      <c r="A56" s="305" t="s">
        <v>183</v>
      </c>
      <c r="B56" s="306"/>
      <c r="C56" s="306"/>
      <c r="D56" s="306"/>
      <c r="E56" s="306"/>
      <c r="F56" s="306"/>
      <c r="G56" s="306"/>
      <c r="H56" s="306"/>
      <c r="I56" s="306"/>
      <c r="J56" s="307"/>
      <c r="K56" s="39"/>
    </row>
    <row r="57" spans="1:11" s="20" customFormat="1" ht="3" customHeight="1" x14ac:dyDescent="0.25">
      <c r="A57" s="76"/>
      <c r="B57" s="96"/>
      <c r="C57" s="96"/>
      <c r="D57" s="96"/>
      <c r="E57" s="96"/>
      <c r="F57" s="96"/>
      <c r="G57" s="96"/>
      <c r="H57" s="96"/>
      <c r="I57" s="96"/>
      <c r="J57" s="75"/>
      <c r="K57" s="39"/>
    </row>
    <row r="58" spans="1:11" ht="42.75" customHeight="1" x14ac:dyDescent="0.25">
      <c r="A58" s="308" t="s">
        <v>252</v>
      </c>
      <c r="B58" s="309"/>
      <c r="C58" s="309"/>
      <c r="D58" s="309"/>
      <c r="E58" s="309"/>
      <c r="F58" s="309"/>
      <c r="G58" s="309"/>
      <c r="H58" s="309"/>
      <c r="I58" s="309"/>
      <c r="J58" s="310"/>
      <c r="K58" s="41"/>
    </row>
    <row r="59" spans="1:11" ht="14.25" customHeight="1" x14ac:dyDescent="0.25">
      <c r="A59" s="311" t="s">
        <v>182</v>
      </c>
      <c r="B59" s="311"/>
      <c r="C59" s="311"/>
      <c r="D59" s="311"/>
      <c r="E59" s="311"/>
      <c r="F59" s="311"/>
      <c r="G59" s="311"/>
      <c r="H59" s="311"/>
      <c r="I59" s="311"/>
      <c r="J59" s="311"/>
      <c r="K59" s="41"/>
    </row>
    <row r="61" spans="1:11" ht="7.5" customHeight="1" x14ac:dyDescent="0.25"/>
  </sheetData>
  <sheetProtection formatCells="0" formatColumns="0" formatRows="0" insertRows="0" deleteRows="0" pivotTables="0"/>
  <mergeCells count="49">
    <mergeCell ref="C38:E38"/>
    <mergeCell ref="A54:J54"/>
    <mergeCell ref="A56:J56"/>
    <mergeCell ref="A58:J58"/>
    <mergeCell ref="A59:J59"/>
    <mergeCell ref="A45:J45"/>
    <mergeCell ref="A47:J47"/>
    <mergeCell ref="B49:J49"/>
    <mergeCell ref="B50:J50"/>
    <mergeCell ref="B51:J51"/>
    <mergeCell ref="B52:J52"/>
    <mergeCell ref="F38:H38"/>
    <mergeCell ref="A27:J27"/>
    <mergeCell ref="B29:J29"/>
    <mergeCell ref="B30:J30"/>
    <mergeCell ref="C41:D41"/>
    <mergeCell ref="G41:H41"/>
    <mergeCell ref="I41:J41"/>
    <mergeCell ref="A33:J33"/>
    <mergeCell ref="A35:J35"/>
    <mergeCell ref="A37:B37"/>
    <mergeCell ref="I37:J37"/>
    <mergeCell ref="A38:B38"/>
    <mergeCell ref="I38:J38"/>
    <mergeCell ref="A39:J39"/>
    <mergeCell ref="E41:F41"/>
    <mergeCell ref="F37:H37"/>
    <mergeCell ref="C37:E37"/>
    <mergeCell ref="A17:J17"/>
    <mergeCell ref="C19:J19"/>
    <mergeCell ref="C21:J21"/>
    <mergeCell ref="C23:J23"/>
    <mergeCell ref="B25:J25"/>
    <mergeCell ref="B31:J31"/>
    <mergeCell ref="A10:J10"/>
    <mergeCell ref="B1:J1"/>
    <mergeCell ref="B2:C2"/>
    <mergeCell ref="D2:H2"/>
    <mergeCell ref="B3:C3"/>
    <mergeCell ref="D3:H3"/>
    <mergeCell ref="A4:J4"/>
    <mergeCell ref="A5:J5"/>
    <mergeCell ref="A6:J6"/>
    <mergeCell ref="A7:J7"/>
    <mergeCell ref="A8:J8"/>
    <mergeCell ref="A9:J9"/>
    <mergeCell ref="B11:J11"/>
    <mergeCell ref="B14:J14"/>
    <mergeCell ref="B15:J15"/>
  </mergeCells>
  <dataValidations count="16">
    <dataValidation allowBlank="1" showInputMessage="1" showErrorMessage="1" prompt="Oportunidades de mejora identificadas" sqref="A58:J58"/>
    <dataValidation allowBlank="1" showInputMessage="1" showErrorMessage="1" prompt="Monto ejecutado en el trimestre" sqref="H42"/>
    <dataValidation allowBlank="1" showInputMessage="1" showErrorMessage="1" prompt="Meta alcanzada en el trimestre" sqref="G42"/>
    <dataValidation allowBlank="1" showInputMessage="1" showErrorMessage="1" prompt="Monto presupuestado para el producto" sqref="D42 F42"/>
    <dataValidation allowBlank="1" showInputMessage="1" showErrorMessage="1" prompt="Meta anual del indicador" sqref="C42 E42"/>
    <dataValidation allowBlank="1" showInputMessage="1" showErrorMessage="1" prompt="Nombre del indicador" sqref="B42"/>
    <dataValidation allowBlank="1" showInputMessage="1" showErrorMessage="1" prompt="Nombre de cada producto" sqref="A42"/>
    <dataValidation allowBlank="1" showInputMessage="1" showErrorMessage="1" prompt="¿En qué consiste el programa?" sqref="B30:J30"/>
    <dataValidation allowBlank="1" showInputMessage="1" showErrorMessage="1" prompt="Presupuesto del programa" sqref="A38:C38"/>
    <dataValidation allowBlank="1" showInputMessage="1" showErrorMessage="1" prompt="De existir desvío, explicar razones." sqref="B52:J52"/>
    <dataValidation allowBlank="1" showInputMessage="1" showErrorMessage="1" prompt="1. Describir lo plasmado en el presupuesto_x000a_2. Describir lo alcanzado en términos financieros y de producción " sqref="B51:J51"/>
    <dataValidation allowBlank="1" showInputMessage="1" showErrorMessage="1" prompt="¿En qué consiste el producto? su objetivo" sqref="B50:J50"/>
    <dataValidation allowBlank="1" showInputMessage="1" showErrorMessage="1" prompt="Nombre del producto" sqref="B49:J49"/>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70866141732283472" right="0.70866141732283472" top="0.74803149606299213" bottom="0.74803149606299213" header="0.31496062992125984" footer="0.31496062992125984"/>
  <pageSetup scale="51" orientation="portrait" r:id="rId1"/>
  <headerFooter alignWithMargins="0">
    <oddFooter>&amp;RPágina &amp;P</oddFooter>
  </headerFooter>
  <rowBreaks count="1" manualBreakCount="1">
    <brk id="32" max="9"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F8"/>
  <sheetViews>
    <sheetView showGridLines="0" zoomScaleSheetLayoutView="100" workbookViewId="0">
      <selection activeCell="F12" sqref="F12"/>
    </sheetView>
  </sheetViews>
  <sheetFormatPr baseColWidth="10" defaultColWidth="5" defaultRowHeight="15" x14ac:dyDescent="0.25"/>
  <cols>
    <col min="1" max="1" width="10.42578125" style="3" customWidth="1"/>
    <col min="2" max="2" width="14" style="3" customWidth="1"/>
    <col min="3" max="3" width="10" style="3" customWidth="1"/>
    <col min="4" max="4" width="27.7109375" style="3" customWidth="1"/>
    <col min="5" max="5" width="13.85546875" style="3" customWidth="1"/>
    <col min="6" max="6" width="14.140625" style="3" customWidth="1"/>
    <col min="7" max="16384" width="5" style="3"/>
  </cols>
  <sheetData>
    <row r="1" spans="1:6" ht="16.5" customHeight="1" x14ac:dyDescent="0.25"/>
    <row r="2" spans="1:6" ht="16.5" customHeight="1" x14ac:dyDescent="0.25"/>
    <row r="3" spans="1:6" ht="16.5" customHeight="1" x14ac:dyDescent="0.25"/>
    <row r="4" spans="1:6" ht="16.5" customHeight="1" thickBot="1" x14ac:dyDescent="0.3"/>
    <row r="5" spans="1:6" ht="16.5" customHeight="1" thickBot="1" x14ac:dyDescent="0.3">
      <c r="A5" s="316" t="s">
        <v>28</v>
      </c>
      <c r="B5" s="317"/>
      <c r="C5" s="317"/>
      <c r="D5" s="317"/>
      <c r="E5" s="317"/>
      <c r="F5" s="318"/>
    </row>
    <row r="6" spans="1:6" ht="16.5" customHeight="1" thickBot="1" x14ac:dyDescent="0.3">
      <c r="D6" s="4"/>
    </row>
    <row r="7" spans="1:6" ht="16.5" customHeight="1" x14ac:dyDescent="0.25">
      <c r="A7" s="5" t="s">
        <v>29</v>
      </c>
      <c r="B7" s="5" t="s">
        <v>30</v>
      </c>
      <c r="C7" s="5" t="s">
        <v>31</v>
      </c>
      <c r="D7" s="5" t="s">
        <v>32</v>
      </c>
      <c r="E7" s="5" t="s">
        <v>33</v>
      </c>
      <c r="F7" s="6" t="s">
        <v>34</v>
      </c>
    </row>
    <row r="8" spans="1:6" ht="123.75" customHeight="1" thickBot="1" x14ac:dyDescent="0.3">
      <c r="A8" s="7">
        <v>0</v>
      </c>
      <c r="B8" s="8" t="s">
        <v>189</v>
      </c>
      <c r="C8" s="9" t="s">
        <v>35</v>
      </c>
      <c r="D8" s="10" t="s">
        <v>36</v>
      </c>
      <c r="E8" s="11" t="s">
        <v>190</v>
      </c>
      <c r="F8" s="11" t="s">
        <v>191</v>
      </c>
    </row>
  </sheetData>
  <sheetProtection sheet="1" objects="1" scenarios="1"/>
  <mergeCells count="1">
    <mergeCell ref="A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E93"/>
  <sheetViews>
    <sheetView workbookViewId="0">
      <selection activeCell="B1" sqref="B1"/>
    </sheetView>
  </sheetViews>
  <sheetFormatPr baseColWidth="10" defaultColWidth="11.42578125" defaultRowHeight="15" x14ac:dyDescent="0.25"/>
  <cols>
    <col min="1" max="1" width="4" style="3" bestFit="1" customWidth="1"/>
    <col min="2" max="2" width="67.42578125" style="3" customWidth="1"/>
    <col min="3" max="3" width="6" style="3" customWidth="1"/>
    <col min="4" max="4" width="5.140625" style="3" bestFit="1" customWidth="1"/>
    <col min="5" max="5" width="170.5703125" style="3" bestFit="1" customWidth="1"/>
    <col min="6" max="6" width="11.85546875" style="3" bestFit="1" customWidth="1"/>
    <col min="7" max="16384" width="11.42578125" style="3"/>
  </cols>
  <sheetData>
    <row r="1" spans="1:5" x14ac:dyDescent="0.25">
      <c r="A1" s="14"/>
      <c r="B1" s="15" t="s">
        <v>23</v>
      </c>
    </row>
    <row r="2" spans="1:5" x14ac:dyDescent="0.25">
      <c r="A2" s="16">
        <v>1</v>
      </c>
      <c r="B2" s="17" t="s">
        <v>86</v>
      </c>
      <c r="C2"/>
      <c r="D2"/>
      <c r="E2"/>
    </row>
    <row r="3" spans="1:5" x14ac:dyDescent="0.25">
      <c r="A3" s="16">
        <v>2</v>
      </c>
      <c r="B3" s="17" t="s">
        <v>88</v>
      </c>
      <c r="C3"/>
      <c r="D3"/>
      <c r="E3"/>
    </row>
    <row r="4" spans="1:5" x14ac:dyDescent="0.25">
      <c r="A4" s="16">
        <v>3</v>
      </c>
      <c r="B4" s="17" t="s">
        <v>90</v>
      </c>
      <c r="C4"/>
      <c r="D4"/>
      <c r="E4"/>
    </row>
    <row r="5" spans="1:5" x14ac:dyDescent="0.25">
      <c r="A5" s="16">
        <v>4</v>
      </c>
      <c r="B5" s="17" t="s">
        <v>92</v>
      </c>
      <c r="C5"/>
      <c r="D5"/>
      <c r="E5"/>
    </row>
    <row r="7" spans="1:5" x14ac:dyDescent="0.25">
      <c r="A7" s="14"/>
      <c r="B7" s="18" t="s">
        <v>24</v>
      </c>
      <c r="C7" s="12"/>
      <c r="E7" s="12" t="s">
        <v>25</v>
      </c>
    </row>
    <row r="8" spans="1:5" ht="30" x14ac:dyDescent="0.25">
      <c r="A8" s="16">
        <v>1.1000000000000001</v>
      </c>
      <c r="B8" s="17" t="s">
        <v>173</v>
      </c>
      <c r="D8" s="3" t="s">
        <v>37</v>
      </c>
      <c r="E8" s="13" t="s">
        <v>150</v>
      </c>
    </row>
    <row r="9" spans="1:5" ht="30" x14ac:dyDescent="0.25">
      <c r="A9" s="16">
        <v>1.2</v>
      </c>
      <c r="B9" s="17" t="s">
        <v>38</v>
      </c>
      <c r="D9" s="3" t="s">
        <v>39</v>
      </c>
      <c r="E9" s="13" t="s">
        <v>151</v>
      </c>
    </row>
    <row r="10" spans="1:5" ht="30" x14ac:dyDescent="0.25">
      <c r="A10" s="16">
        <v>1.3</v>
      </c>
      <c r="B10" s="17" t="s">
        <v>40</v>
      </c>
      <c r="D10" s="3" t="s">
        <v>41</v>
      </c>
      <c r="E10" s="13" t="s">
        <v>42</v>
      </c>
    </row>
    <row r="11" spans="1:5" ht="30" x14ac:dyDescent="0.25">
      <c r="A11" s="16">
        <v>1.4</v>
      </c>
      <c r="B11" s="17" t="s">
        <v>43</v>
      </c>
      <c r="D11" s="3" t="s">
        <v>44</v>
      </c>
      <c r="E11" s="13" t="s">
        <v>45</v>
      </c>
    </row>
    <row r="12" spans="1:5" ht="30" x14ac:dyDescent="0.25">
      <c r="A12" s="16">
        <v>2.1</v>
      </c>
      <c r="B12" s="17" t="s">
        <v>149</v>
      </c>
      <c r="D12" s="3" t="s">
        <v>46</v>
      </c>
      <c r="E12" s="13" t="s">
        <v>152</v>
      </c>
    </row>
    <row r="13" spans="1:5" ht="30" x14ac:dyDescent="0.25">
      <c r="A13" s="16">
        <v>2.2000000000000002</v>
      </c>
      <c r="B13" s="17" t="s">
        <v>47</v>
      </c>
      <c r="D13" s="3" t="s">
        <v>48</v>
      </c>
      <c r="E13" s="13" t="s">
        <v>153</v>
      </c>
    </row>
    <row r="14" spans="1:5" x14ac:dyDescent="0.25">
      <c r="A14" s="16">
        <v>2.2999999999999998</v>
      </c>
      <c r="B14" s="17" t="s">
        <v>49</v>
      </c>
      <c r="D14" s="3" t="s">
        <v>50</v>
      </c>
      <c r="E14" s="13" t="s">
        <v>154</v>
      </c>
    </row>
    <row r="15" spans="1:5" x14ac:dyDescent="0.25">
      <c r="A15" s="16">
        <v>2.4</v>
      </c>
      <c r="B15" s="17" t="s">
        <v>51</v>
      </c>
      <c r="D15" s="3" t="s">
        <v>52</v>
      </c>
      <c r="E15" s="13" t="s">
        <v>53</v>
      </c>
    </row>
    <row r="16" spans="1:5" ht="30" x14ac:dyDescent="0.25">
      <c r="A16" s="16">
        <v>2.5</v>
      </c>
      <c r="B16" s="17" t="s">
        <v>54</v>
      </c>
      <c r="D16" s="3" t="s">
        <v>55</v>
      </c>
      <c r="E16" s="13" t="s">
        <v>155</v>
      </c>
    </row>
    <row r="17" spans="1:5" x14ac:dyDescent="0.25">
      <c r="A17" s="16">
        <v>2.6</v>
      </c>
      <c r="B17" s="17" t="s">
        <v>56</v>
      </c>
      <c r="D17" s="3" t="s">
        <v>57</v>
      </c>
      <c r="E17" s="13" t="s">
        <v>58</v>
      </c>
    </row>
    <row r="18" spans="1:5" x14ac:dyDescent="0.25">
      <c r="A18" s="16">
        <v>2.7</v>
      </c>
      <c r="B18" s="17" t="s">
        <v>59</v>
      </c>
      <c r="D18" s="3" t="s">
        <v>60</v>
      </c>
      <c r="E18" s="13" t="s">
        <v>61</v>
      </c>
    </row>
    <row r="19" spans="1:5" ht="52.5" customHeight="1" x14ac:dyDescent="0.25">
      <c r="A19" s="16">
        <v>3.1</v>
      </c>
      <c r="B19" s="17" t="s">
        <v>62</v>
      </c>
      <c r="D19" s="3" t="s">
        <v>63</v>
      </c>
      <c r="E19" s="13" t="s">
        <v>64</v>
      </c>
    </row>
    <row r="20" spans="1:5" x14ac:dyDescent="0.25">
      <c r="A20" s="16">
        <v>3.2</v>
      </c>
      <c r="B20" s="17" t="s">
        <v>65</v>
      </c>
      <c r="D20" s="3" t="s">
        <v>66</v>
      </c>
      <c r="E20" s="13" t="s">
        <v>67</v>
      </c>
    </row>
    <row r="21" spans="1:5" ht="30" x14ac:dyDescent="0.25">
      <c r="A21" s="16">
        <v>3.3</v>
      </c>
      <c r="B21" s="17" t="s">
        <v>68</v>
      </c>
      <c r="D21" s="3" t="s">
        <v>69</v>
      </c>
      <c r="E21" s="13" t="s">
        <v>70</v>
      </c>
    </row>
    <row r="22" spans="1:5" x14ac:dyDescent="0.25">
      <c r="A22" s="16">
        <v>3.4</v>
      </c>
      <c r="B22" s="17" t="s">
        <v>71</v>
      </c>
      <c r="D22" s="3" t="s">
        <v>72</v>
      </c>
      <c r="E22" s="13" t="s">
        <v>73</v>
      </c>
    </row>
    <row r="23" spans="1:5" ht="45" x14ac:dyDescent="0.25">
      <c r="A23" s="16">
        <v>3.5</v>
      </c>
      <c r="B23" s="17" t="s">
        <v>148</v>
      </c>
      <c r="D23" s="3" t="s">
        <v>74</v>
      </c>
      <c r="E23" s="13" t="s">
        <v>75</v>
      </c>
    </row>
    <row r="24" spans="1:5" x14ac:dyDescent="0.25">
      <c r="A24" s="16">
        <v>4.0999999999999996</v>
      </c>
      <c r="B24" s="17" t="s">
        <v>76</v>
      </c>
      <c r="D24" s="3" t="s">
        <v>77</v>
      </c>
      <c r="E24" s="13" t="s">
        <v>78</v>
      </c>
    </row>
    <row r="25" spans="1:5" ht="30" x14ac:dyDescent="0.25">
      <c r="A25" s="16">
        <v>4.2</v>
      </c>
      <c r="B25" s="17" t="s">
        <v>79</v>
      </c>
      <c r="D25" s="3" t="s">
        <v>80</v>
      </c>
      <c r="E25" s="13" t="s">
        <v>156</v>
      </c>
    </row>
    <row r="26" spans="1:5" x14ac:dyDescent="0.25">
      <c r="A26" s="16">
        <v>4.3</v>
      </c>
      <c r="B26" s="17" t="s">
        <v>147</v>
      </c>
      <c r="D26" s="3" t="s">
        <v>81</v>
      </c>
      <c r="E26" s="13" t="s">
        <v>82</v>
      </c>
    </row>
    <row r="27" spans="1:5" x14ac:dyDescent="0.25">
      <c r="D27" s="3" t="s">
        <v>83</v>
      </c>
      <c r="E27" s="13" t="s">
        <v>84</v>
      </c>
    </row>
    <row r="28" spans="1:5" x14ac:dyDescent="0.25">
      <c r="D28" s="3" t="s">
        <v>85</v>
      </c>
      <c r="E28" s="13" t="s">
        <v>157</v>
      </c>
    </row>
    <row r="29" spans="1:5" x14ac:dyDescent="0.25">
      <c r="D29" s="3" t="s">
        <v>87</v>
      </c>
      <c r="E29" s="13" t="s">
        <v>158</v>
      </c>
    </row>
    <row r="30" spans="1:5" x14ac:dyDescent="0.25">
      <c r="D30" s="3" t="s">
        <v>89</v>
      </c>
      <c r="E30" s="13" t="s">
        <v>159</v>
      </c>
    </row>
    <row r="31" spans="1:5" x14ac:dyDescent="0.25">
      <c r="D31" s="3" t="s">
        <v>91</v>
      </c>
      <c r="E31" s="13" t="s">
        <v>160</v>
      </c>
    </row>
    <row r="32" spans="1:5" x14ac:dyDescent="0.25">
      <c r="D32" s="3" t="s">
        <v>93</v>
      </c>
      <c r="E32" s="13" t="s">
        <v>94</v>
      </c>
    </row>
    <row r="33" spans="1:5" ht="30" x14ac:dyDescent="0.25">
      <c r="A33"/>
      <c r="B33"/>
      <c r="D33" s="3" t="s">
        <v>95</v>
      </c>
      <c r="E33" s="13" t="s">
        <v>161</v>
      </c>
    </row>
    <row r="34" spans="1:5" x14ac:dyDescent="0.25">
      <c r="A34"/>
      <c r="B34"/>
      <c r="D34" s="3" t="s">
        <v>96</v>
      </c>
      <c r="E34" s="13" t="s">
        <v>97</v>
      </c>
    </row>
    <row r="35" spans="1:5" ht="30" x14ac:dyDescent="0.25">
      <c r="A35"/>
      <c r="B35"/>
      <c r="D35" s="3" t="s">
        <v>98</v>
      </c>
      <c r="E35" s="13" t="s">
        <v>99</v>
      </c>
    </row>
    <row r="36" spans="1:5" x14ac:dyDescent="0.25">
      <c r="A36"/>
      <c r="B36"/>
      <c r="D36" s="3" t="s">
        <v>100</v>
      </c>
      <c r="E36" s="13" t="s">
        <v>101</v>
      </c>
    </row>
    <row r="37" spans="1:5" x14ac:dyDescent="0.25">
      <c r="A37"/>
      <c r="B37"/>
      <c r="D37" s="3" t="s">
        <v>102</v>
      </c>
      <c r="E37" s="13" t="s">
        <v>103</v>
      </c>
    </row>
    <row r="38" spans="1:5" ht="15" customHeight="1" x14ac:dyDescent="0.25">
      <c r="A38"/>
      <c r="B38"/>
      <c r="D38" s="3" t="s">
        <v>104</v>
      </c>
      <c r="E38" s="13" t="s">
        <v>162</v>
      </c>
    </row>
    <row r="39" spans="1:5" ht="30" x14ac:dyDescent="0.25">
      <c r="A39"/>
      <c r="B39"/>
      <c r="D39" s="3" t="s">
        <v>105</v>
      </c>
      <c r="E39" s="13" t="s">
        <v>163</v>
      </c>
    </row>
    <row r="40" spans="1:5" x14ac:dyDescent="0.25">
      <c r="A40"/>
      <c r="B40"/>
      <c r="D40" s="3" t="s">
        <v>106</v>
      </c>
      <c r="E40" s="13" t="s">
        <v>164</v>
      </c>
    </row>
    <row r="41" spans="1:5" x14ac:dyDescent="0.25">
      <c r="A41"/>
      <c r="B41"/>
      <c r="D41" s="3" t="s">
        <v>107</v>
      </c>
      <c r="E41" s="13" t="s">
        <v>165</v>
      </c>
    </row>
    <row r="42" spans="1:5" x14ac:dyDescent="0.25">
      <c r="A42"/>
      <c r="B42"/>
      <c r="D42" s="3" t="s">
        <v>108</v>
      </c>
      <c r="E42" s="13" t="s">
        <v>109</v>
      </c>
    </row>
    <row r="43" spans="1:5" ht="15" customHeight="1" x14ac:dyDescent="0.25">
      <c r="A43"/>
      <c r="B43"/>
      <c r="D43" s="3" t="s">
        <v>110</v>
      </c>
      <c r="E43" s="13" t="s">
        <v>111</v>
      </c>
    </row>
    <row r="44" spans="1:5" x14ac:dyDescent="0.25">
      <c r="A44"/>
      <c r="B44"/>
      <c r="D44" s="3" t="s">
        <v>112</v>
      </c>
      <c r="E44" s="13" t="s">
        <v>113</v>
      </c>
    </row>
    <row r="45" spans="1:5" x14ac:dyDescent="0.25">
      <c r="A45"/>
      <c r="B45"/>
      <c r="D45" s="3" t="s">
        <v>114</v>
      </c>
      <c r="E45" s="13" t="s">
        <v>115</v>
      </c>
    </row>
    <row r="46" spans="1:5" ht="30" x14ac:dyDescent="0.25">
      <c r="A46"/>
      <c r="B46"/>
      <c r="D46" s="3" t="s">
        <v>116</v>
      </c>
      <c r="E46" s="13" t="s">
        <v>166</v>
      </c>
    </row>
    <row r="47" spans="1:5" x14ac:dyDescent="0.25">
      <c r="A47"/>
      <c r="B47"/>
      <c r="D47" s="3" t="s">
        <v>117</v>
      </c>
      <c r="E47" s="13" t="s">
        <v>118</v>
      </c>
    </row>
    <row r="48" spans="1:5" ht="30" x14ac:dyDescent="0.25">
      <c r="A48"/>
      <c r="B48"/>
      <c r="D48" s="3" t="s">
        <v>119</v>
      </c>
      <c r="E48" s="13" t="s">
        <v>120</v>
      </c>
    </row>
    <row r="49" spans="1:5" x14ac:dyDescent="0.25">
      <c r="A49"/>
      <c r="B49"/>
      <c r="D49" s="3" t="s">
        <v>121</v>
      </c>
      <c r="E49" s="13" t="s">
        <v>167</v>
      </c>
    </row>
    <row r="50" spans="1:5" x14ac:dyDescent="0.25">
      <c r="A50"/>
      <c r="B50"/>
      <c r="D50" s="3" t="s">
        <v>122</v>
      </c>
      <c r="E50" s="13" t="s">
        <v>123</v>
      </c>
    </row>
    <row r="51" spans="1:5" ht="30" x14ac:dyDescent="0.25">
      <c r="A51"/>
      <c r="B51"/>
      <c r="D51" s="3" t="s">
        <v>124</v>
      </c>
      <c r="E51" s="13" t="s">
        <v>168</v>
      </c>
    </row>
    <row r="52" spans="1:5" x14ac:dyDescent="0.25">
      <c r="A52"/>
      <c r="B52"/>
      <c r="D52" s="3" t="s">
        <v>125</v>
      </c>
      <c r="E52" s="13" t="s">
        <v>126</v>
      </c>
    </row>
    <row r="53" spans="1:5" ht="15" customHeight="1" x14ac:dyDescent="0.25">
      <c r="A53"/>
      <c r="B53"/>
      <c r="D53" s="3" t="s">
        <v>127</v>
      </c>
      <c r="E53" s="13" t="s">
        <v>128</v>
      </c>
    </row>
    <row r="54" spans="1:5" ht="30" x14ac:dyDescent="0.25">
      <c r="A54"/>
      <c r="B54"/>
      <c r="D54" s="3" t="s">
        <v>129</v>
      </c>
      <c r="E54" s="13" t="s">
        <v>130</v>
      </c>
    </row>
    <row r="55" spans="1:5" ht="30" x14ac:dyDescent="0.25">
      <c r="A55"/>
      <c r="B55"/>
      <c r="D55" s="3" t="s">
        <v>131</v>
      </c>
      <c r="E55" s="13" t="s">
        <v>132</v>
      </c>
    </row>
    <row r="56" spans="1:5" ht="30" x14ac:dyDescent="0.25">
      <c r="A56"/>
      <c r="B56"/>
      <c r="D56" s="3" t="s">
        <v>133</v>
      </c>
      <c r="E56" s="13" t="s">
        <v>134</v>
      </c>
    </row>
    <row r="57" spans="1:5" x14ac:dyDescent="0.25">
      <c r="A57"/>
      <c r="B57"/>
      <c r="D57" s="3" t="s">
        <v>135</v>
      </c>
      <c r="E57" s="13" t="s">
        <v>169</v>
      </c>
    </row>
    <row r="58" spans="1:5" x14ac:dyDescent="0.25">
      <c r="A58"/>
      <c r="B58"/>
      <c r="D58" s="3" t="s">
        <v>136</v>
      </c>
      <c r="E58" s="13" t="s">
        <v>137</v>
      </c>
    </row>
    <row r="59" spans="1:5" x14ac:dyDescent="0.25">
      <c r="A59"/>
      <c r="B59"/>
      <c r="D59" s="3" t="s">
        <v>138</v>
      </c>
      <c r="E59" s="13" t="s">
        <v>139</v>
      </c>
    </row>
    <row r="60" spans="1:5" x14ac:dyDescent="0.25">
      <c r="A60"/>
      <c r="B60"/>
      <c r="D60" s="3" t="s">
        <v>140</v>
      </c>
      <c r="E60" s="13" t="s">
        <v>170</v>
      </c>
    </row>
    <row r="61" spans="1:5" x14ac:dyDescent="0.25">
      <c r="A61"/>
      <c r="B61"/>
      <c r="D61" s="3" t="s">
        <v>141</v>
      </c>
      <c r="E61" s="13" t="s">
        <v>171</v>
      </c>
    </row>
    <row r="62" spans="1:5" x14ac:dyDescent="0.25">
      <c r="A62"/>
      <c r="B62"/>
      <c r="D62" s="3" t="s">
        <v>142</v>
      </c>
      <c r="E62" s="13" t="s">
        <v>143</v>
      </c>
    </row>
    <row r="63" spans="1:5" ht="30" x14ac:dyDescent="0.25">
      <c r="A63"/>
      <c r="B63"/>
      <c r="D63" s="3" t="s">
        <v>144</v>
      </c>
      <c r="E63" s="13" t="s">
        <v>172</v>
      </c>
    </row>
    <row r="64" spans="1:5" x14ac:dyDescent="0.25">
      <c r="A64"/>
      <c r="B64"/>
      <c r="D64" s="3" t="s">
        <v>145</v>
      </c>
      <c r="E64" s="13" t="s">
        <v>146</v>
      </c>
    </row>
    <row r="65" spans="1:2" x14ac:dyDescent="0.25">
      <c r="A65"/>
      <c r="B65"/>
    </row>
    <row r="66" spans="1:2" x14ac:dyDescent="0.25">
      <c r="A66"/>
      <c r="B66"/>
    </row>
    <row r="67" spans="1:2" x14ac:dyDescent="0.25">
      <c r="A67"/>
      <c r="B67"/>
    </row>
    <row r="68" spans="1:2" x14ac:dyDescent="0.25">
      <c r="A68"/>
      <c r="B68"/>
    </row>
    <row r="69" spans="1:2" x14ac:dyDescent="0.25">
      <c r="A69"/>
      <c r="B69"/>
    </row>
    <row r="70" spans="1:2" x14ac:dyDescent="0.25">
      <c r="A70"/>
      <c r="B70"/>
    </row>
    <row r="71" spans="1:2" x14ac:dyDescent="0.25">
      <c r="A71"/>
      <c r="B71"/>
    </row>
    <row r="72" spans="1:2" x14ac:dyDescent="0.25">
      <c r="A72"/>
      <c r="B72"/>
    </row>
    <row r="73" spans="1:2" x14ac:dyDescent="0.25">
      <c r="A73"/>
      <c r="B73"/>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2" x14ac:dyDescent="0.25">
      <c r="A81"/>
      <c r="B81"/>
    </row>
    <row r="82" spans="1:2" x14ac:dyDescent="0.25">
      <c r="A82"/>
      <c r="B82"/>
    </row>
    <row r="83" spans="1:2" x14ac:dyDescent="0.25">
      <c r="A83"/>
      <c r="B83"/>
    </row>
    <row r="84" spans="1:2" x14ac:dyDescent="0.25">
      <c r="A84"/>
      <c r="B84"/>
    </row>
    <row r="85" spans="1:2" x14ac:dyDescent="0.25">
      <c r="A85"/>
      <c r="B85"/>
    </row>
    <row r="86" spans="1:2" x14ac:dyDescent="0.25">
      <c r="A86"/>
      <c r="B86"/>
    </row>
    <row r="87" spans="1:2" x14ac:dyDescent="0.25">
      <c r="A87"/>
      <c r="B87"/>
    </row>
    <row r="88" spans="1:2" x14ac:dyDescent="0.25">
      <c r="A88"/>
      <c r="B88"/>
    </row>
    <row r="89" spans="1:2" x14ac:dyDescent="0.25">
      <c r="A89"/>
      <c r="B89"/>
    </row>
    <row r="90" spans="1:2" x14ac:dyDescent="0.25">
      <c r="A90"/>
      <c r="B90"/>
    </row>
    <row r="91" spans="1:2" x14ac:dyDescent="0.25">
      <c r="A91"/>
      <c r="B91"/>
    </row>
    <row r="92" spans="1:2" x14ac:dyDescent="0.25">
      <c r="A92"/>
      <c r="B92"/>
    </row>
    <row r="93" spans="1:2" x14ac:dyDescent="0.25">
      <c r="A93"/>
      <c r="B9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Programa 11</vt:lpstr>
      <vt:lpstr>Programa 12</vt:lpstr>
      <vt:lpstr>Programa 13</vt:lpstr>
      <vt:lpstr>Historial de Cambios</vt:lpstr>
      <vt:lpstr>Validacion datos</vt:lpstr>
      <vt:lpstr>'Historial de Cambios'!Área_de_impresión</vt:lpstr>
      <vt:lpstr>'Programa 11'!Área_de_impresión</vt:lpstr>
      <vt:lpstr>'Programa 12'!Área_de_impresión</vt:lpstr>
      <vt:lpstr>'Programa 13'!Área_de_impresión</vt:lpstr>
      <vt:lpstr>'Historial de Cambios'!Títulos_a_imprimir</vt:lpstr>
      <vt:lpstr>'Programa 11'!Títulos_a_imprimir</vt:lpstr>
      <vt:lpstr>'Programa 12'!Títulos_a_imprimir</vt:lpstr>
      <vt:lpstr>'Programa 13'!Títulos_a_imprimir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DNMCG;Empresas Públicas</dc:creator>
  <cp:lastModifiedBy>Mary Leidy Acevedo De los Santos</cp:lastModifiedBy>
  <cp:lastPrinted>2023-08-21T15:09:53Z</cp:lastPrinted>
  <dcterms:created xsi:type="dcterms:W3CDTF">2018-02-28T12:31:13Z</dcterms:created>
  <dcterms:modified xsi:type="dcterms:W3CDTF">2023-10-20T21:04:14Z</dcterms:modified>
</cp:coreProperties>
</file>