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2) Finanzas\8 - AGOSTO 2026\2) Ingresos y Egresos\"/>
    </mc:Choice>
  </mc:AlternateContent>
  <bookViews>
    <workbookView xWindow="0" yWindow="0" windowWidth="28800" windowHeight="11715"/>
  </bookViews>
  <sheets>
    <sheet name="ESTADO RESULTADO P AGOST 2026  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96" i="1" l="1"/>
  <c r="E94" i="1" l="1"/>
  <c r="E85" i="1"/>
  <c r="E74" i="1" l="1"/>
  <c r="E66" i="1"/>
  <c r="E59" i="1"/>
  <c r="E50" i="1"/>
  <c r="E42" i="1"/>
  <c r="E26" i="1"/>
  <c r="E17" i="1"/>
  <c r="E9" i="1"/>
  <c r="E35" i="1"/>
  <c r="E52" i="1" s="1"/>
  <c r="C92" i="1"/>
  <c r="C83" i="1"/>
  <c r="C82" i="1"/>
  <c r="C81" i="1"/>
  <c r="C72" i="1"/>
  <c r="C71" i="1"/>
  <c r="C70" i="1"/>
  <c r="C69" i="1"/>
  <c r="C63" i="1"/>
  <c r="C62" i="1"/>
  <c r="C57" i="1"/>
  <c r="C56" i="1"/>
  <c r="C55" i="1"/>
  <c r="C48" i="1"/>
  <c r="C47" i="1"/>
  <c r="C46" i="1"/>
  <c r="C45" i="1"/>
  <c r="C39" i="1"/>
  <c r="C38" i="1"/>
  <c r="C33" i="1"/>
  <c r="C32" i="1"/>
  <c r="C31" i="1"/>
  <c r="C24" i="1"/>
  <c r="C23" i="1"/>
  <c r="C22" i="1"/>
  <c r="C21" i="1"/>
  <c r="C15" i="1"/>
  <c r="C14" i="1"/>
  <c r="C13" i="1"/>
  <c r="C8" i="1"/>
  <c r="C7" i="1"/>
  <c r="C6" i="1"/>
  <c r="E28" i="1"/>
  <c r="E76" i="1" l="1"/>
  <c r="E78" i="1" s="1"/>
</calcChain>
</file>

<file path=xl/sharedStrings.xml><?xml version="1.0" encoding="utf-8"?>
<sst xmlns="http://schemas.openxmlformats.org/spreadsheetml/2006/main" count="83" uniqueCount="68">
  <si>
    <t>CORAASAN</t>
  </si>
  <si>
    <t>ESTADO DE RESULTADO</t>
  </si>
  <si>
    <t>VALORES EN RD$</t>
  </si>
  <si>
    <t>INGRESOS POR SERVICIOS ACUEDUCTOS</t>
  </si>
  <si>
    <t xml:space="preserve"> % VARIACION</t>
  </si>
  <si>
    <t>Balance Acumulado</t>
  </si>
  <si>
    <t>Medido</t>
  </si>
  <si>
    <t>No medido</t>
  </si>
  <si>
    <t>Otros Ingresos</t>
  </si>
  <si>
    <t xml:space="preserve">Total Ingresos por Servicios Acueductos </t>
  </si>
  <si>
    <t>INGRESOS POR SERVICIOS ALCANTARILLADO</t>
  </si>
  <si>
    <t>Total Ingresos por Servicios Alcantarillado</t>
  </si>
  <si>
    <t>OTROS INGRESOS</t>
  </si>
  <si>
    <t>Retiro Activos</t>
  </si>
  <si>
    <t xml:space="preserve">Ingresos por Inversiones </t>
  </si>
  <si>
    <t>Ingresos Varios</t>
  </si>
  <si>
    <t>Propiedades para uso futuro</t>
  </si>
  <si>
    <t>Retiro Activos Fijos Proceso</t>
  </si>
  <si>
    <t>Total Otros Ingresos</t>
  </si>
  <si>
    <t>TOTAL INGRESOS</t>
  </si>
  <si>
    <t>GASTOS DE OPERACIÓN ACUEDUCTO</t>
  </si>
  <si>
    <t xml:space="preserve">Captacion </t>
  </si>
  <si>
    <t>Planta de Tratamiento</t>
  </si>
  <si>
    <t>Transmision y Distribucion</t>
  </si>
  <si>
    <t>Total Gastos de Operación Acueducto</t>
  </si>
  <si>
    <t>GASTOS DE OPERACIÓN ALCANTARILLADO</t>
  </si>
  <si>
    <t>Recoleccion</t>
  </si>
  <si>
    <t>Evacuacion</t>
  </si>
  <si>
    <t>Total Gastos de Operación Alcantarillado</t>
  </si>
  <si>
    <t>GASTOS DE OPERACIÓN ADMINISTRATIVAS</t>
  </si>
  <si>
    <t>Oficina Administrativas</t>
  </si>
  <si>
    <t>Servicios Generales</t>
  </si>
  <si>
    <t>Oficina Perifericas</t>
  </si>
  <si>
    <t>Oficina Comerciales</t>
  </si>
  <si>
    <t>Total Gastos de Operación Administrativas</t>
  </si>
  <si>
    <t>TOTAL GASTOS DE OPERACIONES</t>
  </si>
  <si>
    <t>GASTOS DE MANTENIMIENTO ACUEDUCTO</t>
  </si>
  <si>
    <t>Total Gastos de Mantenimiento Acueducto</t>
  </si>
  <si>
    <t>GASTOS DE MANTENIMIENTO ALCANTARILLADO</t>
  </si>
  <si>
    <t>Total Gastos de Mantenimiento Alcantarillado</t>
  </si>
  <si>
    <t>GASTOS DE MANTENIMIENTO ADMINISTRATIVAS</t>
  </si>
  <si>
    <t>Total Gastos de Mantenimiento Administrativas</t>
  </si>
  <si>
    <t>TOTAL GASTOS DE MANTENIMIENTO</t>
  </si>
  <si>
    <t>TOTAL GASTOS DE  OPERACIÓN Y MANTENIMIENTO</t>
  </si>
  <si>
    <t>GASTOS DE DEPRECIACION</t>
  </si>
  <si>
    <t>Acueducto</t>
  </si>
  <si>
    <t>Alcantarillado</t>
  </si>
  <si>
    <t>Propiedades Comunes</t>
  </si>
  <si>
    <t>Retiro de Activos</t>
  </si>
  <si>
    <t>Total Gastos de Depreciacion</t>
  </si>
  <si>
    <t>GASTOS FINANCIEROS</t>
  </si>
  <si>
    <t>Intereses Deudas Corto Plazo</t>
  </si>
  <si>
    <t>Gastos de Intereses</t>
  </si>
  <si>
    <t>Intereses Aplicados a Construccion</t>
  </si>
  <si>
    <t>Gastos de Comisiones Bancarias</t>
  </si>
  <si>
    <t>Total Gastos Financieros</t>
  </si>
  <si>
    <t>TOTAL RESULTADO DEL PERIODO</t>
  </si>
  <si>
    <t xml:space="preserve">Licda. Bismary B. Roque </t>
  </si>
  <si>
    <t xml:space="preserve">Lic. Juana Elizabeth Cruz </t>
  </si>
  <si>
    <t>Direccion Financiera</t>
  </si>
  <si>
    <t>Ing. Andrés  Cueto Rosario</t>
  </si>
  <si>
    <t>Dirección General</t>
  </si>
  <si>
    <t>solicitud de la Dirección de Planificación y Desarrollo y la Dirección General</t>
  </si>
  <si>
    <t>Contadora</t>
  </si>
  <si>
    <r>
      <rPr>
        <b/>
        <sz val="12"/>
        <color indexed="8"/>
        <rFont val="Times New Roman"/>
        <family val="1"/>
      </rPr>
      <t>SALVEDAD</t>
    </r>
    <r>
      <rPr>
        <sz val="12"/>
        <color indexed="8"/>
        <rFont val="Times New Roman"/>
        <family val="1"/>
      </rPr>
      <t>: El Estado de Resultado, contiene partidas sujetas a modificaciones fueron elaborados a</t>
    </r>
  </si>
  <si>
    <t xml:space="preserve"> </t>
  </si>
  <si>
    <t xml:space="preserve">Otros Gastos </t>
  </si>
  <si>
    <t>CORRESPONDIENTE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</si>
</sst>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wrapText="1"/>
    </xf>
    <xf numFmtId="4" fontId="4" fillId="0" borderId="0" xfId="0" applyNumberFormat="1" applyFont="1"/>
    <xf numFmtId="4" fontId="5" fillId="0" borderId="2" xfId="0" applyNumberFormat="1" applyFont="1" applyBorder="1"/>
    <xf numFmtId="4" fontId="5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4" fontId="8" fillId="0" borderId="0" xfId="0" applyNumberFormat="1" applyFont="1" applyFill="1" applyBorder="1"/>
    <xf numFmtId="4" fontId="8" fillId="0" borderId="0" xfId="0" applyNumberFormat="1" applyFont="1" applyBorder="1"/>
    <xf numFmtId="4" fontId="8" fillId="0" borderId="0" xfId="0" applyNumberFormat="1" applyFont="1"/>
    <xf numFmtId="4" fontId="7" fillId="0" borderId="0" xfId="0" applyNumberFormat="1" applyFont="1"/>
    <xf numFmtId="0" fontId="8" fillId="0" borderId="0" xfId="0" applyFont="1"/>
    <xf numFmtId="0" fontId="8" fillId="0" borderId="1" xfId="0" applyFont="1" applyBorder="1"/>
    <xf numFmtId="0" fontId="8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1628775</xdr:colOff>
      <xdr:row>4</xdr:row>
      <xdr:rowOff>28575</xdr:rowOff>
    </xdr:to>
    <xdr:pic>
      <xdr:nvPicPr>
        <xdr:cNvPr id="107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5716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Downloads/ESTADOS%20DE%20RESULTADOS%20%20ACTUALIZ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ENERO 2020"/>
      <sheetName val="ENERO 2020 PROYECTADO"/>
      <sheetName val="FEBRERO 2020"/>
      <sheetName val="FEBRERO 2020 PROYECTADO"/>
      <sheetName val="MARZO 2020"/>
      <sheetName val="MARZO 2020 PROYECTADO"/>
      <sheetName val="ABRIL 2020"/>
      <sheetName val="ABRIL 2020 PROYECTADO"/>
      <sheetName val="MAYO 2020"/>
      <sheetName val="MAYO PROYECTADO 2020"/>
      <sheetName val="JUNIO 2020"/>
      <sheetName val="JUNIO PROYECTADO 2020"/>
      <sheetName val="JULIO 2020"/>
      <sheetName val="JULIO PROYECTADO 2020"/>
      <sheetName val="AGOSTO 2020"/>
      <sheetName val="AGOSTO PROYECTADO 2020"/>
      <sheetName val="SEPTIEMBRE 2020"/>
      <sheetName val="SEPTIEMBRE PROYECTADO 2020"/>
      <sheetName val="OCTUBRE 2020"/>
      <sheetName val="NOVIEMBRE 2020"/>
      <sheetName val="DICIEMBRE 2020"/>
      <sheetName val="ENERO 2021 PROYECTADO"/>
      <sheetName val="ENERO 2021"/>
      <sheetName val="FEBRERO 2021 PROYECTADO"/>
      <sheetName val="FEBRERO 2021"/>
      <sheetName val="MARZO 2021 PROYECTADO"/>
      <sheetName val="MARZO 2021"/>
      <sheetName val="ABRIL 2021"/>
      <sheetName val="ABRIL 2021 PROYECTADO"/>
      <sheetName val="MAYO 2021"/>
      <sheetName val="MAYO 2021 PROYECTADO"/>
      <sheetName val="JUNIO 2021"/>
      <sheetName val="JUNIO 2021 PROYECTADO"/>
      <sheetName val="JULIO 2021"/>
      <sheetName val=" JULIO 2021 PROYECTADO"/>
      <sheetName val="AGOSTO 2021"/>
      <sheetName val=" AGOSTO 2021 PROYECTADO "/>
      <sheetName val="SEPTIEMBRE 2021"/>
      <sheetName val="SEPTIEMBRE PROYECTADO"/>
      <sheetName val="OCTUBRE 2021"/>
      <sheetName val="OCTUBRE PROYECTADO"/>
      <sheetName val="NOVIEMBRE 2021"/>
      <sheetName val="NOVIEMBRE PROYECTADO"/>
      <sheetName val="DICIEMBRE 2021"/>
      <sheetName val="DICIEMBRE PROYECTADO"/>
      <sheetName val="ENERO 2022"/>
      <sheetName val="ENERO PROYECTADO 2022"/>
      <sheetName val="FEBRERO 2022"/>
      <sheetName val="FEBRERO PROYECTADO 2022"/>
      <sheetName val="FEBRERO MAS REAL 2022"/>
      <sheetName val="MARZO 2022"/>
      <sheetName val="MARZO PROYECTADO 2022"/>
      <sheetName val="ABRIL 2022"/>
      <sheetName val="ABRIL PROYECTADO 2022"/>
      <sheetName val="MAYO 2022"/>
      <sheetName val="MAYO PROYECTADO 2022"/>
      <sheetName val="JUNIO 2022"/>
      <sheetName val="JUNIO PROYECTADO 2022"/>
      <sheetName val="JULIO 2022"/>
      <sheetName val="JULIO PROYECTADO 2022"/>
      <sheetName val="AGOSTO 2022"/>
      <sheetName val="AGOSTO PROYECTADO 2022"/>
      <sheetName val="SEPTIEMBRE 2022"/>
      <sheetName val="SEPTIEMBRE PROYECTADO 2022"/>
      <sheetName val="OCTUBRE 2022"/>
      <sheetName val="OCTUBRE PROYECTADO 2022"/>
      <sheetName val="NOVIEMBRE 2022"/>
      <sheetName val="NOVIEMBRE PROYECTADO 2022"/>
      <sheetName val="DICIEMBRE 2022"/>
      <sheetName val="DICIEMBRE PROYECTADO 2022"/>
      <sheetName val="ENERO 2023"/>
      <sheetName val="ENERO PROYECTADO 2023"/>
      <sheetName val="FEBRERO 2023"/>
      <sheetName val=" FEBRERO PROYECTADO 2023"/>
      <sheetName val="MARZO 2023"/>
      <sheetName val="MARZO PROYECTADO 2023"/>
      <sheetName val="ABRIL 2023"/>
      <sheetName val="ABRIL PROYECTADO 2023"/>
      <sheetName val="MAYO PROYECTADO 2023"/>
      <sheetName val="MAYO 2023"/>
      <sheetName val="JUNIO 2023"/>
      <sheetName val="JUNIO PROYECTADO 2023"/>
      <sheetName val="JULIO 2023"/>
      <sheetName val="JULIO PROYECTADO 2023"/>
      <sheetName val="AGOSTO 2023"/>
      <sheetName val="AGOSTO PROYECTADO 2023"/>
      <sheetName val="SEPTIEMBRE 2023"/>
      <sheetName val="OCTUBRE 2023"/>
      <sheetName val="SEPTIEMBRE PROYECTADO 2023"/>
      <sheetName val="NOVIEMBRE 2023"/>
      <sheetName val="NOVIEMBRE PROYECTADO 2023"/>
      <sheetName val="OCTUBRE PROYECTADO 2023"/>
      <sheetName val="DICIEMBRE PROYECTADO 2023"/>
      <sheetName val="DICIEMBRE 2023"/>
      <sheetName val="ENERO 2024"/>
      <sheetName val="ENERO PROYECTADO 2024"/>
      <sheetName val="FEBRERO PROYECTADO 2024"/>
      <sheetName val="FEBRERO 2024"/>
      <sheetName val="MARZO PROYECTADO 2024"/>
      <sheetName val="MARZO 2024"/>
      <sheetName val="ABRIL 2024"/>
      <sheetName val="ABRIL PROYECTADO 2024"/>
      <sheetName val="MAYO PROYECTADO 2024"/>
      <sheetName val="MAYO 2024"/>
      <sheetName val="JUNIO 2024"/>
      <sheetName val="JULIO PROYECTADO 2024"/>
      <sheetName val="JULIO 2024"/>
      <sheetName val="AGOSTO PROYECTADO 2024"/>
      <sheetName val="AGOSTO 2024"/>
      <sheetName val="SEPTIEMBRE 2024"/>
      <sheetName val="SEPTIEMBRE PROYECTADO 2024"/>
      <sheetName val="OCTUBRE PROYECTADO 2024"/>
      <sheetName val="OCTUBRE 2024"/>
      <sheetName val="NOVIEMBRE 2024"/>
      <sheetName val="NOVIEMBRE PROYECTADO 2024"/>
      <sheetName val="DICIEMBRE PROYECTADO 2024"/>
      <sheetName val="DICIEMBRE 2024"/>
      <sheetName val="ENERO PROYECTADO 2025"/>
      <sheetName val="ENERO 2025"/>
      <sheetName val="FEBRERO PROYECTADO 2025"/>
      <sheetName val="FEBRERO 2025"/>
      <sheetName val="MARZO PROYECTADO 2025 BY BIS"/>
      <sheetName val="MARZO 2025"/>
      <sheetName val="ABRIL PROYECTADO 2025"/>
      <sheetName val="ABRIL 2025"/>
      <sheetName val="MAYO 2025"/>
      <sheetName val="MAYO PROYECTADO 2025"/>
      <sheetName val="JUNIO 2025"/>
      <sheetName val="JULIO 2025 "/>
      <sheetName val="JULIO PROYECTADO 2025"/>
      <sheetName val="AGOSTO COMPARACION 2025"/>
      <sheetName val="AGOSTO PROYECTADO 2025"/>
      <sheetName val="AGOSTO REAL 2025"/>
      <sheetName val="SEPTIEMBRE PROYECTADO 2025"/>
      <sheetName val="SEPTIEMBRE REAL 2025 "/>
      <sheetName val="OCTUBRE PROYECTADO 2025"/>
      <sheetName val="OCTUBRE REAL 2025 "/>
      <sheetName val="NOVIEMBRE PROYECTADO 2025"/>
      <sheetName val="NOVIEMBRE REAL 2025 "/>
      <sheetName val="DICIEMBRE PROYECTADO 2025"/>
      <sheetName val="ENERO 2026  ENTREGAR"/>
      <sheetName val="ENERO 2026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23">
          <cell r="D23" t="e">
            <v>#VALUE!</v>
          </cell>
        </row>
        <row r="24">
          <cell r="D24" t="e">
            <v>#VALUE!</v>
          </cell>
        </row>
      </sheetData>
      <sheetData sheetId="40" refreshError="1"/>
      <sheetData sheetId="41" refreshError="1">
        <row r="23">
          <cell r="D23" t="e">
            <v>#VALUE!</v>
          </cell>
        </row>
        <row r="24">
          <cell r="D24" t="e">
            <v>#VALUE!</v>
          </cell>
        </row>
      </sheetData>
      <sheetData sheetId="42" refreshError="1"/>
      <sheetData sheetId="43" refreshError="1">
        <row r="6">
          <cell r="D6">
            <v>604407539.82000005</v>
          </cell>
        </row>
        <row r="7">
          <cell r="D7">
            <v>210106470.00999999</v>
          </cell>
        </row>
        <row r="8">
          <cell r="D8">
            <v>308244372.52999997</v>
          </cell>
        </row>
        <row r="13">
          <cell r="D13">
            <v>226067469.81</v>
          </cell>
        </row>
        <row r="14">
          <cell r="D14">
            <v>62496739.640000001</v>
          </cell>
        </row>
        <row r="15">
          <cell r="D15">
            <v>9081247.0199999996</v>
          </cell>
        </row>
        <row r="21">
          <cell r="D21">
            <v>210355.56</v>
          </cell>
        </row>
        <row r="22">
          <cell r="D22">
            <v>22187609.960000001</v>
          </cell>
        </row>
        <row r="31">
          <cell r="D31">
            <v>-78686578.170000002</v>
          </cell>
        </row>
        <row r="32">
          <cell r="D32">
            <v>-147986250.91999999</v>
          </cell>
        </row>
        <row r="33">
          <cell r="D33">
            <v>-110684849.66</v>
          </cell>
        </row>
        <row r="38">
          <cell r="D38">
            <v>-8568035.5399999991</v>
          </cell>
        </row>
        <row r="39">
          <cell r="D39">
            <v>-43983929.170000002</v>
          </cell>
        </row>
        <row r="45">
          <cell r="D45">
            <v>-263865328.81999999</v>
          </cell>
        </row>
        <row r="46">
          <cell r="D46">
            <v>-108142723.15000001</v>
          </cell>
        </row>
        <row r="47">
          <cell r="D47">
            <v>-112391797.48999999</v>
          </cell>
        </row>
        <row r="48">
          <cell r="D48">
            <v>-124414242.45</v>
          </cell>
        </row>
        <row r="56">
          <cell r="D56">
            <v>-369349.31</v>
          </cell>
        </row>
        <row r="57">
          <cell r="D57">
            <v>-412880.26</v>
          </cell>
        </row>
        <row r="58">
          <cell r="D58">
            <v>-54294550.329999998</v>
          </cell>
        </row>
        <row r="63">
          <cell r="D63">
            <v>-33808702.009999998</v>
          </cell>
        </row>
        <row r="64">
          <cell r="D64">
            <v>-2277601.25</v>
          </cell>
        </row>
        <row r="70">
          <cell r="D70">
            <v>-4175737.48</v>
          </cell>
        </row>
        <row r="71">
          <cell r="D71">
            <v>-98530267.189999998</v>
          </cell>
        </row>
        <row r="72">
          <cell r="D72">
            <v>-51953506.340000004</v>
          </cell>
        </row>
        <row r="73">
          <cell r="D73">
            <v>-60810466.32</v>
          </cell>
        </row>
        <row r="82">
          <cell r="D82">
            <v>-22414304.309999999</v>
          </cell>
        </row>
        <row r="83">
          <cell r="D83">
            <v>-22439124.129999999</v>
          </cell>
        </row>
        <row r="84">
          <cell r="D84">
            <v>-13376740.869999999</v>
          </cell>
        </row>
        <row r="97">
          <cell r="D97">
            <v>-2870636.57</v>
          </cell>
        </row>
      </sheetData>
      <sheetData sheetId="44" refreshError="1"/>
      <sheetData sheetId="45" refreshError="1"/>
      <sheetData sheetId="46" refreshError="1">
        <row r="6">
          <cell r="D6">
            <v>701868449.40240002</v>
          </cell>
        </row>
        <row r="7">
          <cell r="D7">
            <v>244186044.8926</v>
          </cell>
        </row>
        <row r="8">
          <cell r="D8">
            <v>361465509.15739995</v>
          </cell>
        </row>
        <row r="13">
          <cell r="D13">
            <v>264878707.49000001</v>
          </cell>
        </row>
        <row r="14">
          <cell r="D14">
            <v>73037509.329999998</v>
          </cell>
        </row>
        <row r="15">
          <cell r="D15">
            <v>10571182.699999999</v>
          </cell>
        </row>
        <row r="21">
          <cell r="D21">
            <v>229763.94</v>
          </cell>
        </row>
        <row r="22">
          <cell r="D22">
            <v>27228917.400000002</v>
          </cell>
        </row>
        <row r="31">
          <cell r="D31">
            <v>-94566043.770000011</v>
          </cell>
        </row>
        <row r="32">
          <cell r="D32">
            <v>-173406404.02999997</v>
          </cell>
        </row>
        <row r="33">
          <cell r="D33">
            <v>-129216424.70999999</v>
          </cell>
        </row>
        <row r="38">
          <cell r="D38">
            <v>-9807421.839999998</v>
          </cell>
        </row>
        <row r="39">
          <cell r="D39">
            <v>-51074083.380000003</v>
          </cell>
        </row>
        <row r="45">
          <cell r="D45">
            <v>-309422462.58999997</v>
          </cell>
        </row>
        <row r="46">
          <cell r="D46">
            <v>-126634544.66000001</v>
          </cell>
        </row>
        <row r="47">
          <cell r="D47">
            <v>-129595667.13</v>
          </cell>
        </row>
        <row r="48">
          <cell r="D48">
            <v>-150811920.75</v>
          </cell>
        </row>
        <row r="56">
          <cell r="D56">
            <v>-509662.54000000004</v>
          </cell>
        </row>
        <row r="57">
          <cell r="D57">
            <v>-577603.26</v>
          </cell>
        </row>
        <row r="58">
          <cell r="D58">
            <v>-64408085.319999993</v>
          </cell>
        </row>
        <row r="63">
          <cell r="D63">
            <v>-39992048.959999993</v>
          </cell>
        </row>
        <row r="64">
          <cell r="D64">
            <v>-2849143.46</v>
          </cell>
        </row>
        <row r="70">
          <cell r="D70">
            <v>-4600972.0299999993</v>
          </cell>
        </row>
        <row r="71">
          <cell r="D71">
            <v>-116681796.59999999</v>
          </cell>
        </row>
        <row r="72">
          <cell r="D72">
            <v>-60627815.770000011</v>
          </cell>
        </row>
        <row r="73">
          <cell r="D73">
            <v>-70914641.049999997</v>
          </cell>
        </row>
        <row r="82">
          <cell r="D82">
            <v>-26193322.669999998</v>
          </cell>
        </row>
        <row r="83">
          <cell r="D83">
            <v>-26184140.829999998</v>
          </cell>
        </row>
        <row r="84">
          <cell r="D84">
            <v>-15609682.929999998</v>
          </cell>
        </row>
        <row r="97">
          <cell r="D97">
            <v>-3177034.0199999996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view="pageBreakPreview" topLeftCell="A79" zoomScale="93" zoomScaleNormal="100" zoomScaleSheetLayoutView="93" workbookViewId="0">
      <selection activeCell="A104" sqref="A104"/>
    </sheetView>
  </sheetViews>
  <sheetFormatPr baseColWidth="10" defaultRowHeight="15.75" x14ac:dyDescent="0.25"/>
  <cols>
    <col min="1" max="1" width="30.28515625" style="3" customWidth="1"/>
    <col min="2" max="2" width="16.85546875" style="3" customWidth="1"/>
    <col min="3" max="3" width="7.42578125" style="3" hidden="1" customWidth="1"/>
    <col min="4" max="4" width="14.140625" style="18" bestFit="1" customWidth="1"/>
    <col min="5" max="5" width="26.28515625" style="3" customWidth="1"/>
    <col min="6" max="6" width="3.28515625" style="3" customWidth="1"/>
    <col min="7" max="7" width="11.42578125" style="3"/>
    <col min="8" max="16384" width="11.42578125" style="1"/>
  </cols>
  <sheetData>
    <row r="1" spans="1:8" x14ac:dyDescent="0.25">
      <c r="A1" s="24" t="s">
        <v>0</v>
      </c>
      <c r="B1" s="24"/>
      <c r="C1" s="24"/>
      <c r="D1" s="24"/>
      <c r="E1" s="24"/>
    </row>
    <row r="2" spans="1:8" x14ac:dyDescent="0.25">
      <c r="A2" s="24" t="s">
        <v>1</v>
      </c>
      <c r="B2" s="24"/>
      <c r="C2" s="24"/>
      <c r="D2" s="24"/>
      <c r="E2" s="24"/>
    </row>
    <row r="3" spans="1:8" x14ac:dyDescent="0.25">
      <c r="A3" s="24" t="s">
        <v>67</v>
      </c>
      <c r="B3" s="24"/>
      <c r="C3" s="24"/>
      <c r="D3" s="24"/>
      <c r="E3" s="24"/>
    </row>
    <row r="4" spans="1:8" x14ac:dyDescent="0.25">
      <c r="A4" s="23" t="s">
        <v>2</v>
      </c>
      <c r="B4" s="23"/>
      <c r="C4" s="23"/>
      <c r="D4" s="23"/>
      <c r="E4" s="23"/>
    </row>
    <row r="5" spans="1:8" ht="14.25" customHeight="1" x14ac:dyDescent="0.25">
      <c r="A5" s="4" t="s">
        <v>3</v>
      </c>
      <c r="B5" s="4"/>
      <c r="C5" s="5" t="s">
        <v>4</v>
      </c>
      <c r="D5" s="13" t="s">
        <v>5</v>
      </c>
    </row>
    <row r="6" spans="1:8" x14ac:dyDescent="0.25">
      <c r="A6" s="3" t="s">
        <v>6</v>
      </c>
      <c r="C6" s="6">
        <f>+('[1] JULIO 2021 PROYECTADO'!D6-'[1]JUNIO 2021'!D6)/'[1]JUNIO 2021'!D6*100</f>
        <v>16.125032062211702</v>
      </c>
      <c r="D6" s="14">
        <v>693454867.59720016</v>
      </c>
    </row>
    <row r="7" spans="1:8" x14ac:dyDescent="0.25">
      <c r="A7" s="3" t="s">
        <v>7</v>
      </c>
      <c r="C7" s="6">
        <f>+('[1] JULIO 2021 PROYECTADO'!D7-'[1]JUNIO 2021'!D7)/'[1]JUNIO 2021'!D7*100</f>
        <v>16.220145377235646</v>
      </c>
      <c r="D7" s="14">
        <v>372958181.5248</v>
      </c>
    </row>
    <row r="8" spans="1:8" x14ac:dyDescent="0.25">
      <c r="A8" s="3" t="s">
        <v>8</v>
      </c>
      <c r="C8" s="6">
        <f>+('[1] JULIO 2021 PROYECTADO'!D8-'[1]JUNIO 2021'!D8)/'[1]JUNIO 2021'!D8*100</f>
        <v>17.265890757574244</v>
      </c>
      <c r="D8" s="14">
        <v>423443875.26239997</v>
      </c>
      <c r="E8" s="6"/>
    </row>
    <row r="9" spans="1:8" ht="16.5" thickBot="1" x14ac:dyDescent="0.3">
      <c r="C9" s="6"/>
      <c r="D9" s="15"/>
      <c r="E9" s="7">
        <f>+D6+D7+D8</f>
        <v>1489856924.3844001</v>
      </c>
    </row>
    <row r="10" spans="1:8" ht="16.5" thickTop="1" x14ac:dyDescent="0.25">
      <c r="A10" s="4" t="s">
        <v>9</v>
      </c>
      <c r="B10" s="4"/>
      <c r="C10" s="6"/>
      <c r="D10" s="15"/>
    </row>
    <row r="11" spans="1:8" x14ac:dyDescent="0.25">
      <c r="C11" s="6"/>
      <c r="D11" s="15"/>
      <c r="E11" s="6"/>
    </row>
    <row r="12" spans="1:8" x14ac:dyDescent="0.25">
      <c r="A12" s="4" t="s">
        <v>10</v>
      </c>
      <c r="B12" s="4"/>
      <c r="C12" s="6"/>
      <c r="D12" s="15"/>
      <c r="H12" s="3"/>
    </row>
    <row r="13" spans="1:8" x14ac:dyDescent="0.25">
      <c r="A13" s="3" t="s">
        <v>6</v>
      </c>
      <c r="C13" s="6">
        <f>+('[1] JULIO 2021 PROYECTADO'!D13-'[1]JUNIO 2021'!D13)/'[1]JUNIO 2021'!D13*100</f>
        <v>17.167988703823326</v>
      </c>
      <c r="D13" s="14">
        <v>254265102.09320003</v>
      </c>
    </row>
    <row r="14" spans="1:8" x14ac:dyDescent="0.25">
      <c r="A14" s="3" t="s">
        <v>7</v>
      </c>
      <c r="C14" s="6">
        <f>+('[1] JULIO 2021 PROYECTADO'!D14-'[1]JUNIO 2021'!D14)/'[1]JUNIO 2021'!D14*100</f>
        <v>16.866111337516163</v>
      </c>
      <c r="D14" s="14">
        <v>116465408.18268001</v>
      </c>
    </row>
    <row r="15" spans="1:8" x14ac:dyDescent="0.25">
      <c r="A15" s="3" t="s">
        <v>8</v>
      </c>
      <c r="C15" s="6">
        <f>+('[1] JULIO 2021 PROYECTADO'!D15-'[1]JUNIO 2021'!D15)/'[1]JUNIO 2021'!D15*100</f>
        <v>16.406730008760402</v>
      </c>
      <c r="D15" s="14">
        <v>16342847.556</v>
      </c>
      <c r="E15" s="6"/>
    </row>
    <row r="16" spans="1:8" x14ac:dyDescent="0.25">
      <c r="C16" s="6"/>
      <c r="D16" s="14"/>
      <c r="E16" s="6"/>
    </row>
    <row r="17" spans="1:5" ht="12.75" customHeight="1" thickBot="1" x14ac:dyDescent="0.3">
      <c r="A17" s="4" t="s">
        <v>11</v>
      </c>
      <c r="B17" s="4"/>
      <c r="C17" s="6"/>
      <c r="D17" s="15"/>
      <c r="E17" s="7">
        <f>+D13+D14+D15</f>
        <v>387073357.83188003</v>
      </c>
    </row>
    <row r="18" spans="1:5" ht="12.75" customHeight="1" thickTop="1" x14ac:dyDescent="0.25">
      <c r="A18" s="4"/>
      <c r="B18" s="4"/>
      <c r="C18" s="6"/>
      <c r="D18" s="15"/>
      <c r="E18" s="8"/>
    </row>
    <row r="19" spans="1:5" x14ac:dyDescent="0.25">
      <c r="A19" s="4" t="s">
        <v>12</v>
      </c>
      <c r="C19" s="6"/>
      <c r="D19" s="15"/>
      <c r="E19" s="6"/>
    </row>
    <row r="20" spans="1:5" x14ac:dyDescent="0.25">
      <c r="A20" s="3" t="s">
        <v>13</v>
      </c>
      <c r="C20" s="6">
        <v>0</v>
      </c>
      <c r="D20" s="15"/>
      <c r="E20" s="6"/>
    </row>
    <row r="21" spans="1:5" x14ac:dyDescent="0.25">
      <c r="A21" s="3" t="s">
        <v>14</v>
      </c>
      <c r="C21" s="6">
        <f>+('[1] JULIO 2021 PROYECTADO'!D21-'[1]JUNIO 2021'!D21)/'[1]JUNIO 2021'!D21*100</f>
        <v>9.2264639926798253</v>
      </c>
      <c r="D21" s="14">
        <v>196686.88880000002</v>
      </c>
      <c r="E21" s="6"/>
    </row>
    <row r="22" spans="1:5" x14ac:dyDescent="0.25">
      <c r="A22" s="3" t="s">
        <v>15</v>
      </c>
      <c r="C22" s="6">
        <f>+('[1] JULIO 2021 PROYECTADO'!D22-'[1]JUNIO 2021'!D22)/'[1]JUNIO 2021'!D22*100</f>
        <v>22.721273039721314</v>
      </c>
      <c r="D22" s="14">
        <v>36191021.954800002</v>
      </c>
      <c r="E22" s="6"/>
    </row>
    <row r="23" spans="1:5" hidden="1" x14ac:dyDescent="0.25">
      <c r="A23" s="3" t="s">
        <v>16</v>
      </c>
      <c r="C23" s="6" t="e">
        <f>+('[1]MAYO 2021'!D23-'[1]ABRIL 2021'!D23)/'[1]ABRIL 2021'!D23*100</f>
        <v>#VALUE!</v>
      </c>
      <c r="D23" s="15" t="s">
        <v>65</v>
      </c>
      <c r="E23" s="6"/>
    </row>
    <row r="24" spans="1:5" hidden="1" x14ac:dyDescent="0.25">
      <c r="A24" s="3" t="s">
        <v>17</v>
      </c>
      <c r="C24" s="6" t="e">
        <f>+('[1]MAYO 2021'!D24-'[1]ABRIL 2021'!D24)/'[1]ABRIL 2021'!D24*100</f>
        <v>#VALUE!</v>
      </c>
      <c r="D24" s="15" t="s">
        <v>65</v>
      </c>
      <c r="E24" s="6"/>
    </row>
    <row r="25" spans="1:5" x14ac:dyDescent="0.25">
      <c r="C25" s="6"/>
      <c r="D25" s="15"/>
      <c r="E25" s="6"/>
    </row>
    <row r="26" spans="1:5" ht="16.5" thickBot="1" x14ac:dyDescent="0.3">
      <c r="A26" s="4" t="s">
        <v>18</v>
      </c>
      <c r="C26" s="6"/>
      <c r="D26" s="15"/>
      <c r="E26" s="7">
        <f>+D20+D21+D22</f>
        <v>36387708.843600005</v>
      </c>
    </row>
    <row r="27" spans="1:5" ht="10.5" customHeight="1" thickTop="1" x14ac:dyDescent="0.25">
      <c r="C27" s="6"/>
      <c r="D27" s="15"/>
      <c r="E27" s="6"/>
    </row>
    <row r="28" spans="1:5" ht="16.5" thickBot="1" x14ac:dyDescent="0.3">
      <c r="A28" s="4" t="s">
        <v>19</v>
      </c>
      <c r="B28" s="4"/>
      <c r="C28" s="6"/>
      <c r="D28" s="15"/>
      <c r="E28" s="7">
        <f>+E9+E17+E26</f>
        <v>1913317991.0598803</v>
      </c>
    </row>
    <row r="29" spans="1:5" ht="16.5" thickTop="1" x14ac:dyDescent="0.25">
      <c r="C29" s="6"/>
      <c r="D29" s="15"/>
      <c r="E29" s="6"/>
    </row>
    <row r="30" spans="1:5" x14ac:dyDescent="0.25">
      <c r="A30" s="4" t="s">
        <v>20</v>
      </c>
      <c r="C30" s="6"/>
      <c r="D30" s="15"/>
      <c r="E30" s="6"/>
    </row>
    <row r="31" spans="1:5" x14ac:dyDescent="0.25">
      <c r="A31" s="3" t="s">
        <v>21</v>
      </c>
      <c r="C31" s="6">
        <f>+('[1] JULIO 2021 PROYECTADO'!D31-'[1]JUNIO 2021'!D31)/'[1]JUNIO 2021'!D31*100</f>
        <v>20.180653383723076</v>
      </c>
      <c r="D31" s="14">
        <v>-164709157.98840001</v>
      </c>
      <c r="E31" s="6"/>
    </row>
    <row r="32" spans="1:5" x14ac:dyDescent="0.25">
      <c r="A32" s="3" t="s">
        <v>22</v>
      </c>
      <c r="C32" s="6">
        <f>+('[1] JULIO 2021 PROYECTADO'!D32-'[1]JUNIO 2021'!D32)/'[1]JUNIO 2021'!D32*100</f>
        <v>17.177374892578289</v>
      </c>
      <c r="D32" s="14">
        <v>-224926139.83199996</v>
      </c>
      <c r="E32" s="6"/>
    </row>
    <row r="33" spans="1:5" x14ac:dyDescent="0.25">
      <c r="A33" s="3" t="s">
        <v>23</v>
      </c>
      <c r="C33" s="6">
        <f>+('[1] JULIO 2021 PROYECTADO'!D33-'[1]JUNIO 2021'!D33)/'[1]JUNIO 2021'!D33*100</f>
        <v>16.742648254865053</v>
      </c>
      <c r="D33" s="14">
        <v>-75135942.857600003</v>
      </c>
      <c r="E33" s="6"/>
    </row>
    <row r="34" spans="1:5" x14ac:dyDescent="0.25">
      <c r="C34" s="6"/>
      <c r="D34" s="15"/>
      <c r="E34" s="6"/>
    </row>
    <row r="35" spans="1:5" ht="16.5" thickBot="1" x14ac:dyDescent="0.3">
      <c r="A35" s="4" t="s">
        <v>24</v>
      </c>
      <c r="C35" s="6"/>
      <c r="D35" s="15"/>
      <c r="E35" s="7">
        <f>D31+D32+D33</f>
        <v>-464771240.67799997</v>
      </c>
    </row>
    <row r="36" spans="1:5" ht="16.5" thickTop="1" x14ac:dyDescent="0.25">
      <c r="A36" s="4"/>
      <c r="C36" s="6"/>
      <c r="D36" s="15"/>
      <c r="E36" s="8"/>
    </row>
    <row r="37" spans="1:5" x14ac:dyDescent="0.25">
      <c r="A37" s="4" t="s">
        <v>25</v>
      </c>
      <c r="C37" s="6"/>
      <c r="D37" s="15"/>
      <c r="E37" s="6"/>
    </row>
    <row r="38" spans="1:5" x14ac:dyDescent="0.25">
      <c r="A38" s="3" t="s">
        <v>26</v>
      </c>
      <c r="C38" s="6">
        <f>+('[1] JULIO 2021 PROYECTADO'!D38-'[1]JUNIO 2021'!D38)/'[1]JUNIO 2021'!D38*100</f>
        <v>14.465232948835304</v>
      </c>
      <c r="D38" s="14">
        <v>-7323363.8131999997</v>
      </c>
      <c r="E38" s="6"/>
    </row>
    <row r="39" spans="1:5" x14ac:dyDescent="0.25">
      <c r="A39" s="3" t="s">
        <v>22</v>
      </c>
      <c r="C39" s="6">
        <f>+('[1] JULIO 2021 PROYECTADO'!D39-'[1]JUNIO 2021'!D39)/'[1]JUNIO 2021'!D39*100</f>
        <v>16.119874562811827</v>
      </c>
      <c r="D39" s="14">
        <v>-41136899.092799991</v>
      </c>
      <c r="E39" s="6"/>
    </row>
    <row r="40" spans="1:5" x14ac:dyDescent="0.25">
      <c r="A40" s="3" t="s">
        <v>27</v>
      </c>
      <c r="C40" s="6">
        <v>0</v>
      </c>
      <c r="D40" s="15">
        <v>0</v>
      </c>
      <c r="E40" s="6"/>
    </row>
    <row r="41" spans="1:5" x14ac:dyDescent="0.25">
      <c r="C41" s="6"/>
      <c r="D41" s="15"/>
      <c r="E41" s="6"/>
    </row>
    <row r="42" spans="1:5" ht="16.5" thickBot="1" x14ac:dyDescent="0.3">
      <c r="A42" s="4" t="s">
        <v>28</v>
      </c>
      <c r="C42" s="6"/>
      <c r="D42" s="15"/>
      <c r="E42" s="7">
        <f>+D37+D38+D39+D40</f>
        <v>-48460262.905999988</v>
      </c>
    </row>
    <row r="43" spans="1:5" ht="16.5" thickTop="1" x14ac:dyDescent="0.25">
      <c r="C43" s="6"/>
      <c r="D43" s="15"/>
      <c r="E43" s="6"/>
    </row>
    <row r="44" spans="1:5" x14ac:dyDescent="0.25">
      <c r="A44" s="4" t="s">
        <v>29</v>
      </c>
      <c r="C44" s="6"/>
      <c r="D44" s="15"/>
      <c r="E44" s="6"/>
    </row>
    <row r="45" spans="1:5" x14ac:dyDescent="0.25">
      <c r="A45" s="3" t="s">
        <v>30</v>
      </c>
      <c r="C45" s="6">
        <f>+('[1] JULIO 2021 PROYECTADO'!D45-'[1]JUNIO 2021'!D45)/'[1]JUNIO 2021'!D45*100</f>
        <v>17.265297405206852</v>
      </c>
      <c r="D45" s="14">
        <v>-389700812.14480001</v>
      </c>
      <c r="E45" s="6"/>
    </row>
    <row r="46" spans="1:5" x14ac:dyDescent="0.25">
      <c r="A46" s="3" t="s">
        <v>31</v>
      </c>
      <c r="C46" s="6">
        <f>+('[1] JULIO 2021 PROYECTADO'!D46-'[1]JUNIO 2021'!D46)/'[1]JUNIO 2021'!D46*100</f>
        <v>17.099459835453573</v>
      </c>
      <c r="D46" s="14">
        <v>-149081159.05600002</v>
      </c>
      <c r="E46" s="6"/>
    </row>
    <row r="47" spans="1:5" x14ac:dyDescent="0.25">
      <c r="A47" s="3" t="s">
        <v>32</v>
      </c>
      <c r="C47" s="6">
        <f>+('[1] JULIO 2021 PROYECTADO'!D47-'[1]JUNIO 2021'!D47)/'[1]JUNIO 2021'!D47*100</f>
        <v>15.307050891797246</v>
      </c>
      <c r="D47" s="14">
        <v>-96448481.123600006</v>
      </c>
      <c r="E47" s="6"/>
    </row>
    <row r="48" spans="1:5" x14ac:dyDescent="0.25">
      <c r="A48" s="3" t="s">
        <v>33</v>
      </c>
      <c r="C48" s="6">
        <f>+('[1] JULIO 2021 PROYECTADO'!D48-'[1]JUNIO 2021'!D48)/'[1]JUNIO 2021'!D48*100</f>
        <v>21.217569451993231</v>
      </c>
      <c r="D48" s="14">
        <v>-197588870.06599998</v>
      </c>
      <c r="E48" s="6"/>
    </row>
    <row r="49" spans="1:5" x14ac:dyDescent="0.25">
      <c r="C49" s="6"/>
      <c r="D49" s="15"/>
      <c r="E49" s="6"/>
    </row>
    <row r="50" spans="1:5" x14ac:dyDescent="0.25">
      <c r="A50" s="4" t="s">
        <v>34</v>
      </c>
      <c r="C50" s="6"/>
      <c r="D50" s="15"/>
      <c r="E50" s="8">
        <f>+D45+D46+D47+D48</f>
        <v>-832819322.39040005</v>
      </c>
    </row>
    <row r="51" spans="1:5" x14ac:dyDescent="0.25">
      <c r="A51" s="4"/>
      <c r="C51" s="6"/>
      <c r="D51" s="15"/>
      <c r="E51" s="8"/>
    </row>
    <row r="52" spans="1:5" ht="16.5" thickBot="1" x14ac:dyDescent="0.3">
      <c r="A52" s="4" t="s">
        <v>35</v>
      </c>
      <c r="B52" s="4"/>
      <c r="C52" s="6"/>
      <c r="D52" s="15"/>
      <c r="E52" s="7">
        <f>+E35+E42+E50</f>
        <v>-1346050825.9744</v>
      </c>
    </row>
    <row r="53" spans="1:5" ht="16.5" thickTop="1" x14ac:dyDescent="0.25">
      <c r="C53" s="6"/>
      <c r="D53" s="15"/>
      <c r="E53" s="6"/>
    </row>
    <row r="54" spans="1:5" x14ac:dyDescent="0.25">
      <c r="A54" s="4" t="s">
        <v>36</v>
      </c>
      <c r="C54" s="6"/>
      <c r="D54" s="15"/>
      <c r="E54" s="6"/>
    </row>
    <row r="55" spans="1:5" x14ac:dyDescent="0.25">
      <c r="A55" s="3" t="s">
        <v>21</v>
      </c>
      <c r="C55" s="6">
        <f>+('[1] JULIO 2021 PROYECTADO'!D56-'[1]JUNIO 2021'!D56)/'[1]JUNIO 2021'!D56*100</f>
        <v>37.989303404952899</v>
      </c>
      <c r="D55" s="14">
        <v>-570201.49</v>
      </c>
      <c r="E55" s="6"/>
    </row>
    <row r="56" spans="1:5" x14ac:dyDescent="0.25">
      <c r="A56" s="3" t="s">
        <v>22</v>
      </c>
      <c r="C56" s="6">
        <f>+('[1] JULIO 2021 PROYECTADO'!D57-'[1]JUNIO 2021'!D57)/'[1]JUNIO 2021'!D57*100</f>
        <v>39.896070594413985</v>
      </c>
      <c r="D56" s="14">
        <v>-2098705.7703999998</v>
      </c>
      <c r="E56" s="6"/>
    </row>
    <row r="57" spans="1:5" x14ac:dyDescent="0.25">
      <c r="A57" s="3" t="s">
        <v>23</v>
      </c>
      <c r="C57" s="6">
        <f>+('[1] JULIO 2021 PROYECTADO'!D58-'[1]JUNIO 2021'!D58)/'[1]JUNIO 2021'!D58*100</f>
        <v>18.627164104924628</v>
      </c>
      <c r="D57" s="14">
        <v>-76969935.175999999</v>
      </c>
      <c r="E57" s="6"/>
    </row>
    <row r="58" spans="1:5" x14ac:dyDescent="0.25">
      <c r="C58" s="6"/>
      <c r="D58" s="15"/>
      <c r="E58" s="6"/>
    </row>
    <row r="59" spans="1:5" ht="16.5" thickBot="1" x14ac:dyDescent="0.3">
      <c r="A59" s="4" t="s">
        <v>37</v>
      </c>
      <c r="C59" s="6"/>
      <c r="D59" s="15"/>
      <c r="E59" s="7">
        <f>+D54+D55+D56+D57</f>
        <v>-79638842.436399996</v>
      </c>
    </row>
    <row r="60" spans="1:5" ht="16.5" thickTop="1" x14ac:dyDescent="0.25">
      <c r="A60" s="4"/>
      <c r="C60" s="6"/>
      <c r="D60" s="15"/>
      <c r="E60" s="8"/>
    </row>
    <row r="61" spans="1:5" x14ac:dyDescent="0.25">
      <c r="A61" s="4" t="s">
        <v>38</v>
      </c>
      <c r="C61" s="6"/>
      <c r="D61" s="15"/>
      <c r="E61" s="6"/>
    </row>
    <row r="62" spans="1:5" x14ac:dyDescent="0.25">
      <c r="A62" s="3" t="s">
        <v>26</v>
      </c>
      <c r="C62" s="6">
        <f>+('[1] JULIO 2021 PROYECTADO'!D63-'[1]JUNIO 2021'!D63)/'[1]JUNIO 2021'!D63*100</f>
        <v>18.289217220380348</v>
      </c>
      <c r="D62" s="14">
        <v>-41083228.856799997</v>
      </c>
      <c r="E62" s="6"/>
    </row>
    <row r="63" spans="1:5" x14ac:dyDescent="0.25">
      <c r="A63" s="3" t="s">
        <v>22</v>
      </c>
      <c r="C63" s="6">
        <f>+('[1] JULIO 2021 PROYECTADO'!D64-'[1]JUNIO 2021'!D64)/'[1]JUNIO 2021'!D64*100</f>
        <v>25.094041812630717</v>
      </c>
      <c r="D63" s="14">
        <v>-9058315.3496000003</v>
      </c>
      <c r="E63" s="6"/>
    </row>
    <row r="64" spans="1:5" x14ac:dyDescent="0.25">
      <c r="A64" s="3" t="s">
        <v>27</v>
      </c>
      <c r="C64" s="6">
        <v>0</v>
      </c>
      <c r="D64" s="14">
        <v>0</v>
      </c>
      <c r="E64" s="6"/>
    </row>
    <row r="65" spans="1:5" x14ac:dyDescent="0.25">
      <c r="C65" s="6"/>
      <c r="D65" s="15"/>
      <c r="E65" s="6"/>
    </row>
    <row r="66" spans="1:5" ht="16.5" thickBot="1" x14ac:dyDescent="0.3">
      <c r="A66" s="4" t="s">
        <v>39</v>
      </c>
      <c r="C66" s="6"/>
      <c r="D66" s="15"/>
      <c r="E66" s="7">
        <f>+D62+D63+D64+D65</f>
        <v>-50141544.2064</v>
      </c>
    </row>
    <row r="67" spans="1:5" ht="16.5" thickTop="1" x14ac:dyDescent="0.25">
      <c r="C67" s="6"/>
      <c r="D67" s="15"/>
      <c r="E67" s="6"/>
    </row>
    <row r="68" spans="1:5" x14ac:dyDescent="0.25">
      <c r="A68" s="4" t="s">
        <v>40</v>
      </c>
      <c r="C68" s="6"/>
      <c r="D68" s="15"/>
      <c r="E68" s="6"/>
    </row>
    <row r="69" spans="1:5" x14ac:dyDescent="0.25">
      <c r="A69" s="3" t="s">
        <v>30</v>
      </c>
      <c r="C69" s="6">
        <f>+('[1] JULIO 2021 PROYECTADO'!D70-'[1]JUNIO 2021'!D70)/'[1]JUNIO 2021'!D70*100</f>
        <v>10.183459856772398</v>
      </c>
      <c r="D69" s="14">
        <v>-50287315.251599997</v>
      </c>
      <c r="E69" s="6"/>
    </row>
    <row r="70" spans="1:5" x14ac:dyDescent="0.25">
      <c r="A70" s="3" t="s">
        <v>31</v>
      </c>
      <c r="C70" s="6">
        <f>+('[1] JULIO 2021 PROYECTADO'!D71-'[1]JUNIO 2021'!D71)/'[1]JUNIO 2021'!D71*100</f>
        <v>18.422287818419946</v>
      </c>
      <c r="D70" s="14">
        <v>-69748981.073599994</v>
      </c>
      <c r="E70" s="6"/>
    </row>
    <row r="71" spans="1:5" x14ac:dyDescent="0.25">
      <c r="A71" s="3" t="s">
        <v>32</v>
      </c>
      <c r="C71" s="6">
        <f>+('[1] JULIO 2021 PROYECTADO'!D72-'[1]JUNIO 2021'!D72)/'[1]JUNIO 2021'!D72*100</f>
        <v>16.696292591365463</v>
      </c>
      <c r="D71" s="14">
        <v>-45825857.952000007</v>
      </c>
      <c r="E71" s="6"/>
    </row>
    <row r="72" spans="1:5" x14ac:dyDescent="0.25">
      <c r="A72" s="3" t="s">
        <v>33</v>
      </c>
      <c r="C72" s="6">
        <f>+('[1] JULIO 2021 PROYECTADO'!D73-'[1]JUNIO 2021'!D73)/'[1]JUNIO 2021'!D73*100</f>
        <v>16.615848128559456</v>
      </c>
      <c r="D72" s="14">
        <v>-52508306.770799994</v>
      </c>
      <c r="E72" s="6"/>
    </row>
    <row r="73" spans="1:5" x14ac:dyDescent="0.25">
      <c r="C73" s="6"/>
      <c r="D73" s="15"/>
      <c r="E73" s="6"/>
    </row>
    <row r="74" spans="1:5" x14ac:dyDescent="0.25">
      <c r="A74" s="4" t="s">
        <v>41</v>
      </c>
      <c r="C74" s="6"/>
      <c r="D74" s="15"/>
      <c r="E74" s="8">
        <f>+D69+D70+D71+D72</f>
        <v>-218370461.04799998</v>
      </c>
    </row>
    <row r="75" spans="1:5" x14ac:dyDescent="0.25">
      <c r="A75" s="4"/>
      <c r="C75" s="6"/>
      <c r="D75" s="15"/>
      <c r="E75" s="8"/>
    </row>
    <row r="76" spans="1:5" ht="16.5" thickBot="1" x14ac:dyDescent="0.3">
      <c r="A76" s="4" t="s">
        <v>42</v>
      </c>
      <c r="B76" s="4"/>
      <c r="C76" s="6"/>
      <c r="D76" s="15"/>
      <c r="E76" s="7">
        <f>+E59+E66+E74</f>
        <v>-348150847.69079995</v>
      </c>
    </row>
    <row r="77" spans="1:5" ht="16.5" thickTop="1" x14ac:dyDescent="0.25">
      <c r="C77" s="6"/>
      <c r="D77" s="15"/>
      <c r="E77" s="6"/>
    </row>
    <row r="78" spans="1:5" ht="16.5" thickBot="1" x14ac:dyDescent="0.3">
      <c r="A78" s="4" t="s">
        <v>43</v>
      </c>
      <c r="B78" s="4"/>
      <c r="C78" s="6"/>
      <c r="D78" s="15"/>
      <c r="E78" s="7">
        <f>+E52+E76</f>
        <v>-1694201673.6652</v>
      </c>
    </row>
    <row r="79" spans="1:5" ht="16.5" thickTop="1" x14ac:dyDescent="0.25">
      <c r="C79" s="6"/>
      <c r="D79" s="15"/>
      <c r="E79" s="6"/>
    </row>
    <row r="80" spans="1:5" x14ac:dyDescent="0.25">
      <c r="A80" s="4" t="s">
        <v>44</v>
      </c>
      <c r="C80" s="6"/>
      <c r="D80" s="15"/>
      <c r="E80" s="6"/>
    </row>
    <row r="81" spans="1:6" x14ac:dyDescent="0.25">
      <c r="A81" s="3" t="s">
        <v>45</v>
      </c>
      <c r="C81" s="6">
        <f>+('[1] JULIO 2021 PROYECTADO'!D82-'[1]JUNIO 2021'!D82)/'[1]JUNIO 2021'!D82*100</f>
        <v>16.859851225960266</v>
      </c>
      <c r="D81" s="14">
        <v>-156978403.71000001</v>
      </c>
      <c r="E81" s="6"/>
    </row>
    <row r="82" spans="1:6" x14ac:dyDescent="0.25">
      <c r="A82" s="3" t="s">
        <v>46</v>
      </c>
      <c r="C82" s="6">
        <f>+('[1] JULIO 2021 PROYECTADO'!D83-'[1]JUNIO 2021'!D83)/'[1]JUNIO 2021'!D83*100</f>
        <v>16.689674152624779</v>
      </c>
      <c r="D82" s="14">
        <v>-38211219.893199995</v>
      </c>
      <c r="E82" s="6"/>
    </row>
    <row r="83" spans="1:6" x14ac:dyDescent="0.25">
      <c r="A83" s="3" t="s">
        <v>47</v>
      </c>
      <c r="C83" s="6">
        <f>+('[1] JULIO 2021 PROYECTADO'!D84-'[1]JUNIO 2021'!D84)/'[1]JUNIO 2021'!D84*100</f>
        <v>16.692721206910836</v>
      </c>
      <c r="D83" s="14">
        <v>-32142269.143599998</v>
      </c>
      <c r="E83" s="6"/>
    </row>
    <row r="84" spans="1:6" x14ac:dyDescent="0.25">
      <c r="A84" s="3" t="s">
        <v>48</v>
      </c>
      <c r="C84" s="6">
        <v>0</v>
      </c>
      <c r="D84" s="15">
        <v>-138237.51999999999</v>
      </c>
      <c r="E84" s="6"/>
      <c r="F84" s="9"/>
    </row>
    <row r="85" spans="1:6" ht="16.5" thickBot="1" x14ac:dyDescent="0.3">
      <c r="A85" s="4" t="s">
        <v>49</v>
      </c>
      <c r="C85" s="6"/>
      <c r="D85" s="15"/>
      <c r="E85" s="7">
        <f>+D84+D81+D82+D83</f>
        <v>-227470130.26679999</v>
      </c>
      <c r="F85" s="9"/>
    </row>
    <row r="86" spans="1:6" ht="16.5" thickTop="1" x14ac:dyDescent="0.25">
      <c r="A86" s="4"/>
      <c r="C86" s="6"/>
      <c r="D86" s="15"/>
      <c r="E86" s="8"/>
      <c r="F86" s="9"/>
    </row>
    <row r="87" spans="1:6" x14ac:dyDescent="0.25">
      <c r="A87" s="4"/>
      <c r="C87" s="6"/>
      <c r="D87" s="15"/>
      <c r="E87" s="8"/>
      <c r="F87" s="9"/>
    </row>
    <row r="88" spans="1:6" x14ac:dyDescent="0.25">
      <c r="A88" s="4" t="s">
        <v>50</v>
      </c>
      <c r="C88" s="6"/>
      <c r="E88" s="6"/>
      <c r="F88" s="9"/>
    </row>
    <row r="89" spans="1:6" x14ac:dyDescent="0.25">
      <c r="A89" s="3" t="s">
        <v>51</v>
      </c>
      <c r="C89" s="6">
        <v>0</v>
      </c>
      <c r="D89" s="14">
        <v>-300910.92</v>
      </c>
      <c r="E89" s="6"/>
      <c r="F89" s="9"/>
    </row>
    <row r="90" spans="1:6" x14ac:dyDescent="0.25">
      <c r="A90" s="3" t="s">
        <v>52</v>
      </c>
      <c r="C90" s="6">
        <v>0</v>
      </c>
      <c r="D90" s="14">
        <v>0</v>
      </c>
      <c r="E90" s="6"/>
      <c r="F90" s="9"/>
    </row>
    <row r="91" spans="1:6" x14ac:dyDescent="0.25">
      <c r="A91" s="3" t="s">
        <v>53</v>
      </c>
      <c r="C91" s="6">
        <v>0</v>
      </c>
      <c r="D91" s="14">
        <v>0</v>
      </c>
      <c r="E91" s="6"/>
      <c r="F91" s="9"/>
    </row>
    <row r="92" spans="1:6" x14ac:dyDescent="0.25">
      <c r="A92" s="3" t="s">
        <v>54</v>
      </c>
      <c r="C92" s="6">
        <f>+('[1] JULIO 2021 PROYECTADO'!D97-'[1]JUNIO 2021'!D97)/'[1]JUNIO 2021'!D97*100</f>
        <v>10.67350194037275</v>
      </c>
      <c r="D92" s="14">
        <v>-2814577.5</v>
      </c>
      <c r="E92" s="6"/>
      <c r="F92" s="9"/>
    </row>
    <row r="93" spans="1:6" x14ac:dyDescent="0.25">
      <c r="C93" s="6"/>
      <c r="E93" s="6"/>
      <c r="F93" s="9"/>
    </row>
    <row r="94" spans="1:6" ht="16.5" thickBot="1" x14ac:dyDescent="0.3">
      <c r="A94" s="4" t="s">
        <v>55</v>
      </c>
      <c r="C94" s="6"/>
      <c r="E94" s="7">
        <f>+D89+D92</f>
        <v>-3115488.42</v>
      </c>
      <c r="F94" s="9"/>
    </row>
    <row r="95" spans="1:6" ht="19.5" thickTop="1" x14ac:dyDescent="0.3">
      <c r="A95" s="22" t="s">
        <v>66</v>
      </c>
      <c r="C95" s="6"/>
      <c r="E95" s="6">
        <v>-2814577.5</v>
      </c>
      <c r="F95" s="9"/>
    </row>
    <row r="96" spans="1:6" ht="16.5" thickBot="1" x14ac:dyDescent="0.3">
      <c r="A96" s="4" t="s">
        <v>56</v>
      </c>
      <c r="B96" s="4"/>
      <c r="C96" s="6"/>
      <c r="E96" s="7">
        <f>+E28+E78+E85+E94</f>
        <v>-11469301.292119725</v>
      </c>
      <c r="F96" s="10"/>
    </row>
    <row r="97" spans="1:6" ht="16.5" thickTop="1" x14ac:dyDescent="0.25">
      <c r="A97" s="4"/>
      <c r="B97" s="4"/>
      <c r="C97" s="6"/>
      <c r="D97" s="16"/>
      <c r="E97" s="8"/>
      <c r="F97" s="9"/>
    </row>
    <row r="98" spans="1:6" x14ac:dyDescent="0.25">
      <c r="A98" s="4"/>
      <c r="B98" s="4"/>
      <c r="C98" s="6"/>
      <c r="D98" s="16"/>
      <c r="E98" s="8"/>
      <c r="F98" s="9"/>
    </row>
    <row r="99" spans="1:6" x14ac:dyDescent="0.25">
      <c r="D99" s="16"/>
      <c r="F99" s="9"/>
    </row>
    <row r="100" spans="1:6" x14ac:dyDescent="0.25">
      <c r="D100" s="16"/>
      <c r="F100" s="9"/>
    </row>
    <row r="101" spans="1:6" x14ac:dyDescent="0.25">
      <c r="A101" s="11"/>
      <c r="D101" s="17"/>
      <c r="E101" s="11"/>
      <c r="F101" s="9"/>
    </row>
    <row r="102" spans="1:6" x14ac:dyDescent="0.25">
      <c r="A102" s="2" t="s">
        <v>57</v>
      </c>
      <c r="D102" s="25" t="s">
        <v>58</v>
      </c>
      <c r="E102" s="25"/>
      <c r="F102" s="9"/>
    </row>
    <row r="103" spans="1:6" x14ac:dyDescent="0.25">
      <c r="A103" s="2" t="s">
        <v>63</v>
      </c>
      <c r="D103" s="23" t="s">
        <v>59</v>
      </c>
      <c r="E103" s="23"/>
      <c r="F103" s="9"/>
    </row>
    <row r="104" spans="1:6" x14ac:dyDescent="0.25">
      <c r="A104" s="2"/>
      <c r="E104" s="2"/>
      <c r="F104" s="9"/>
    </row>
    <row r="105" spans="1:6" x14ac:dyDescent="0.25">
      <c r="B105" s="12"/>
      <c r="C105" s="2"/>
      <c r="D105" s="19"/>
      <c r="F105" s="9"/>
    </row>
    <row r="106" spans="1:6" x14ac:dyDescent="0.25">
      <c r="B106" s="2" t="s">
        <v>60</v>
      </c>
      <c r="C106" s="2"/>
      <c r="D106" s="20"/>
      <c r="F106" s="9"/>
    </row>
    <row r="107" spans="1:6" x14ac:dyDescent="0.25">
      <c r="B107" s="2" t="s">
        <v>61</v>
      </c>
      <c r="C107" s="2"/>
      <c r="D107" s="21"/>
      <c r="F107" s="9"/>
    </row>
    <row r="109" spans="1:6" x14ac:dyDescent="0.25">
      <c r="A109" s="3" t="s">
        <v>64</v>
      </c>
    </row>
    <row r="110" spans="1:6" x14ac:dyDescent="0.25">
      <c r="A110" s="3" t="s">
        <v>62</v>
      </c>
    </row>
  </sheetData>
  <mergeCells count="6">
    <mergeCell ref="D103:E103"/>
    <mergeCell ref="A1:E1"/>
    <mergeCell ref="A2:E2"/>
    <mergeCell ref="A3:E3"/>
    <mergeCell ref="A4:E4"/>
    <mergeCell ref="D102:E102"/>
  </mergeCells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RESULTADO P AGOST 2026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DISNEYDA VICENTE</dc:creator>
  <cp:lastModifiedBy>Marieliza Dominguez Castro</cp:lastModifiedBy>
  <cp:lastPrinted>2026-09-16T13:55:17Z</cp:lastPrinted>
  <dcterms:created xsi:type="dcterms:W3CDTF">2026-02-09T21:20:12Z</dcterms:created>
  <dcterms:modified xsi:type="dcterms:W3CDTF">2026-09-16T13:56:00Z</dcterms:modified>
</cp:coreProperties>
</file>