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PRESUPUESTO FISICO\2025\"/>
    </mc:Choice>
  </mc:AlternateContent>
  <bookViews>
    <workbookView xWindow="0" yWindow="0" windowWidth="14712" windowHeight="6744" activeTab="1"/>
  </bookViews>
  <sheets>
    <sheet name="Programa 11" sheetId="2" r:id="rId1"/>
    <sheet name="Programa 12" sheetId="5" r:id="rId2"/>
    <sheet name="Programa 13" sheetId="6" r:id="rId3"/>
    <sheet name="Historial de Cambios" sheetId="3" state="hidden" r:id="rId4"/>
    <sheet name="Validacion datos" sheetId="4" state="hidden" r:id="rId5"/>
  </sheets>
  <externalReferences>
    <externalReference r:id="rId6"/>
  </externalReferences>
  <definedNames>
    <definedName name="_xlnm.Print_Area" localSheetId="3">'Historial de Cambios'!$A$1:$F$43</definedName>
    <definedName name="_xlnm.Print_Area" localSheetId="0">'Programa 11'!$A$1:$J$75</definedName>
    <definedName name="_xlnm.Print_Area" localSheetId="1">'Programa 12'!$A$1:$J$78</definedName>
    <definedName name="_xlnm.Print_Area" localSheetId="2">'Programa 13'!$A$1:$J$68</definedName>
    <definedName name="_xlnm.Print_Titles" localSheetId="3">'Historial de Cambios'!$1:$7</definedName>
    <definedName name="_xlnm.Print_Titles" localSheetId="0">'Programa 11'!$1:$6</definedName>
    <definedName name="_xlnm.Print_Titles" localSheetId="1">'Programa 12'!$1:$6</definedName>
    <definedName name="_xlnm.Print_Titles" localSheetId="2">'Programa 13'!$1:$6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5" l="1"/>
  <c r="F39" i="5"/>
  <c r="F39" i="2"/>
  <c r="C39" i="2"/>
  <c r="A39" i="2"/>
  <c r="A39" i="5" l="1"/>
  <c r="I45" i="2" l="1"/>
  <c r="J43" i="6" l="1"/>
  <c r="I44" i="5"/>
  <c r="I45" i="5"/>
  <c r="J44" i="5"/>
  <c r="J45" i="5"/>
  <c r="J45" i="2"/>
  <c r="I46" i="2"/>
  <c r="J46" i="2"/>
  <c r="I44" i="6" l="1"/>
  <c r="I43" i="6"/>
  <c r="N45" i="5" l="1"/>
  <c r="O44" i="5"/>
  <c r="O45" i="5"/>
  <c r="N44" i="5"/>
  <c r="O45" i="2"/>
  <c r="O46" i="2"/>
  <c r="N46" i="2"/>
  <c r="N45" i="2"/>
  <c r="I38" i="6"/>
  <c r="I39" i="5" l="1"/>
  <c r="I39" i="2"/>
  <c r="C23" i="5" l="1"/>
</calcChain>
</file>

<file path=xl/sharedStrings.xml><?xml version="1.0" encoding="utf-8"?>
<sst xmlns="http://schemas.openxmlformats.org/spreadsheetml/2006/main" count="395" uniqueCount="262">
  <si>
    <t>Eje estratégico:</t>
  </si>
  <si>
    <t>Objetivo general:</t>
  </si>
  <si>
    <t>Objetivo(s) específico(s):</t>
  </si>
  <si>
    <t>Presupuesto Inicial</t>
  </si>
  <si>
    <t>Presupuesto Ejecutado</t>
  </si>
  <si>
    <t xml:space="preserve"> Presupuesto Anual </t>
  </si>
  <si>
    <t>Causas y justificación del desvío:</t>
  </si>
  <si>
    <t>Logros alcanzados:</t>
  </si>
  <si>
    <t>Financiero % 
F=D/B</t>
  </si>
  <si>
    <t>Avance</t>
  </si>
  <si>
    <t>Presupuesto Vigente</t>
  </si>
  <si>
    <t>Física %
 E=C/A</t>
  </si>
  <si>
    <t>Porcentaje de Ejecución (ejecutado/vigente)</t>
  </si>
  <si>
    <t>Línea(s) de acción:</t>
  </si>
  <si>
    <t>Ejecución Trimestral</t>
  </si>
  <si>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</si>
  <si>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</si>
  <si>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</si>
  <si>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</si>
  <si>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</si>
  <si>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</si>
  <si>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</si>
  <si>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II. Contribución a la Estrategia Nacional de Desarrollo</t>
  </si>
  <si>
    <t>Eje</t>
  </si>
  <si>
    <t>Objetivo General</t>
  </si>
  <si>
    <t>Objetivo Específico</t>
  </si>
  <si>
    <t>Indicador</t>
  </si>
  <si>
    <t>Producto</t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</si>
  <si>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</si>
  <si>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</si>
  <si>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</si>
  <si>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</si>
  <si>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</si>
  <si>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</si>
  <si>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</si>
  <si>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Todas</t>
  </si>
  <si>
    <t>Creación del Documento</t>
  </si>
  <si>
    <t>1.1.1</t>
  </si>
  <si>
    <t>Imperio de la ley y seguridad ciudadana</t>
  </si>
  <si>
    <t>1.1.2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</si>
  <si>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</si>
  <si>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</si>
  <si>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</si>
  <si>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</si>
  <si>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</si>
  <si>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</si>
  <si>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1.3.1</t>
  </si>
  <si>
    <t>Salud y seguridad social integral</t>
  </si>
  <si>
    <t>1.3.2</t>
  </si>
  <si>
    <t>Igualdad de derechos y oportunidades</t>
  </si>
  <si>
    <t>1.3.3</t>
  </si>
  <si>
    <t>Cohesión territorial</t>
  </si>
  <si>
    <t>1.4.1</t>
  </si>
  <si>
    <t>Garantizar la defensa de los intereses nacionales en los espacios terrestre, marítimo y aéreo</t>
  </si>
  <si>
    <t>Vivienda digna en entornos saludables</t>
  </si>
  <si>
    <t>1.4.2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</si>
  <si>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</si>
  <si>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</si>
  <si>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</si>
  <si>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</si>
  <si>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</si>
  <si>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</si>
  <si>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</si>
  <si>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</si>
  <si>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</si>
  <si>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</si>
  <si>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</si>
  <si>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</si>
  <si>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</si>
  <si>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</si>
  <si>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</si>
  <si>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</si>
  <si>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</si>
  <si>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</si>
  <si>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</si>
  <si>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</si>
  <si>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</si>
  <si>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</si>
  <si>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</si>
  <si>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</si>
  <si>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</si>
  <si>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</si>
  <si>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</si>
  <si>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</si>
  <si>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</si>
  <si>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</si>
  <si>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DESARROLLO INSTITUCIONAL</t>
  </si>
  <si>
    <t>2.3.8</t>
  </si>
  <si>
    <t>DESARROLLO SOCIAL</t>
  </si>
  <si>
    <t>2.4.1</t>
  </si>
  <si>
    <t>DESARROLLO PRODUCTIVO</t>
  </si>
  <si>
    <t>2.4.2</t>
  </si>
  <si>
    <t>DESARROLLO SOSTENIBLE</t>
  </si>
  <si>
    <t>2.4.3</t>
  </si>
  <si>
    <t>Promover el desarrollo sostenible de la zona fronteriza</t>
  </si>
  <si>
    <t>2.5.1</t>
  </si>
  <si>
    <t>2.5.2</t>
  </si>
  <si>
    <t>Garantizar el acceso universal a servicios de agua potable y saneamiento, provistos con calidad y eficiencia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</si>
  <si>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</si>
  <si>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</si>
  <si>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</si>
  <si>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</si>
  <si>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</si>
  <si>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</si>
  <si>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3.1.1</t>
  </si>
  <si>
    <t>3.1.2</t>
  </si>
  <si>
    <t>3.1.3</t>
  </si>
  <si>
    <t>3.2.1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</si>
  <si>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</si>
  <si>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</si>
  <si>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</si>
  <si>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</si>
  <si>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</si>
  <si>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</si>
  <si>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</si>
  <si>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</si>
  <si>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</si>
  <si>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</si>
  <si>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</si>
  <si>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</si>
  <si>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</si>
  <si>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</si>
  <si>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3.4.1</t>
  </si>
  <si>
    <t>Propiciar mayores niveles de inversión, tanto nacional como extranjera, en actividades de alto valor agregado y capacidad de generación de empleo decente</t>
  </si>
  <si>
    <t>3.4.2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</si>
  <si>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</si>
  <si>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</si>
  <si>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</si>
  <si>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</si>
  <si>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</si>
  <si>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</si>
  <si>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</si>
  <si>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</si>
  <si>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</si>
  <si>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</si>
  <si>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</si>
  <si>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</si>
  <si>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</si>
  <si>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</si>
  <si>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</si>
  <si>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</si>
  <si>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4.1.3</t>
  </si>
  <si>
    <t>4.1.4</t>
  </si>
  <si>
    <t>Gestionar el recurso agua de manera eficiente y sostenible, para garantizar la seguridad hídrica</t>
  </si>
  <si>
    <t>4.2.1</t>
  </si>
  <si>
    <t>4.3.1</t>
  </si>
  <si>
    <t>Reducir la vulnerabilidad, avanzar en la adaptación a los efectos del cambio climático y contribuir a la mitigación de sus causas</t>
  </si>
  <si>
    <t>Adecuada adaptación al cambio climático</t>
  </si>
  <si>
    <t>Estructura productiva sectorial y territorialmente adecuada, integrada competitivamente a la economía global y que aprovecha las oportunidades del mercado local.</t>
  </si>
  <si>
    <t>Educación de calidad para todos y todas</t>
  </si>
  <si>
    <t>Estructurar una administración pública eficiente que actúe con honestidad, transparencia y rendición de cuentas y se oriente a la obtención de resultados en beneficio de la sociedad y del desarrollo nacional y local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</si>
  <si>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</si>
  <si>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Promover la calidad de la democracia, sus principios, instituciones y procedimientos, facilitando la participación institucional y organizada de la población y el ejercicio responsable de los derechos y deberes ciudadanos</t>
  </si>
  <si>
    <t>Promover la consolidación del sistema electoral y de partidos políticos para garantizar la actuación responsable, democrática y transparente de los actores e instituciones del sistema político</t>
  </si>
  <si>
    <t>Fortalecer las capacidades de control y fiscalización del Congreso Nacional para proteger los recursos públicos y asegurar su uso eficiente, eficaz y transparente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</si>
  <si>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</si>
  <si>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Proteger a los niños, niñas, adolescentes y jóvenes desde la primera infancia para propiciar su desarrollo integral e inclusión social</t>
  </si>
  <si>
    <t>Ordenar los flujos migratorios conforme a las necesidades del desarrollo nacional</t>
  </si>
  <si>
    <t>Promover y proteger los derechos de la población dominicana en el exterior y propiciar la conservación de su identidad nacional</t>
  </si>
  <si>
    <t>Integrar la dimensión de la cohesión territorial en el diseño y la gestión de las políticas públicas</t>
  </si>
  <si>
    <t>Reducir la disparidad urbano-rural e interregional en el acceso a servicios y oportunidades económicas, mediante la promoción de un desarrollo territorial ordenado e inclusivo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</si>
  <si>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</si>
  <si>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Garantizar la sostenibilidad macroeconómica</t>
  </si>
  <si>
    <t>Consolidar una gestión de las finanzas públicas sostenible, que asigne los recursos en función de las prioridades del desarrollo nacional y propicie una distribución equitativa de la renta nacional</t>
  </si>
  <si>
    <t>Consolidar un sistema financiero eficiente, solvente y profundo que apoye la generación de ahorro y su canalización al desarrollo productivo</t>
  </si>
  <si>
    <t>Asegurar un suministro confiable de electricidad, a precios competitivos y en condiciones de sostenibilidad financiera y ambiental</t>
  </si>
  <si>
    <t>Fortalecer el sistema nacional de ciencia, tecnoloíia e innovación para dea respuestas a las demandas económicas, sociales y culturales de la nación y propiciar la inserción en la sociedad y economía del conocimiento</t>
  </si>
  <si>
    <t>Convertir al país en un centro logístico regional, aprovechando sus ventajas de localización geográfica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</si>
  <si>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</si>
  <si>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Apoyar la competitividad, diversificación y sostenibilidad del sector turismo</t>
  </si>
  <si>
    <t>Promover la producción y el consumo sostenibles</t>
  </si>
  <si>
    <t>Desarrollar una gestión integral de desechos, sustancias contaminantes y fuentes de contaminación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</si>
  <si>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</si>
  <si>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Administración pública transparente, eficiente y orientada</t>
  </si>
  <si>
    <t>III. Información del Programa</t>
  </si>
  <si>
    <t>IV.I - Desempeño financiero</t>
  </si>
  <si>
    <t>IV. Formulación y Ejecución Física-Financiera</t>
  </si>
  <si>
    <t>IV.II - Formulación y Ejecución Trimestral de las Metas por Producto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</si>
  <si>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</si>
  <si>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</si>
  <si>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</si>
  <si>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</si>
  <si>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llenar un formulario por programa</t>
    </r>
  </si>
  <si>
    <t xml:space="preserve">VI. I - De acuerdo a los eventos presentados durante la ejecución del producto, ¿qué aspecto puede mejorarse? </t>
  </si>
  <si>
    <t>Nombre:</t>
  </si>
  <si>
    <t>Descripción:</t>
  </si>
  <si>
    <t>Misión</t>
  </si>
  <si>
    <t>Visión</t>
  </si>
  <si>
    <t>Informe de Evaluación Trimestral de las Metas Físicas-Financieras</t>
  </si>
  <si>
    <t>28/03/2019</t>
  </si>
  <si>
    <t>Patria Sención
Encargada Dpto. Empresas Públicas Financieras
Manuel de Jesús
Encargado Dpto. Empresas Públicas No Financieras</t>
  </si>
  <si>
    <t>César De la Cruz
Encargado Dpto. Evaluación del Gasto</t>
  </si>
  <si>
    <t>Abastecimiento de Agua Potable</t>
  </si>
  <si>
    <t>Este programa se basa en su principal actividad en la construcción rehabilitación  y   ampliación  de  los  sistemas  de  abastecimiento de aguas potables a nivel nacional en las áreas bajo su jurisdicción, dando así solución a los problemas de desabastecimiento o deficiencia en cantidad o calidad del servicio ofrecido: siendo en este punto, relacionado al servicio, donde converge la segunda actividad denominada "Sistemas de Tratamiento de Agua  Potable",  la  cual  se  focaliza  y  desarrolla en aquellas acciones  u  operaciones de mantenimiento, reconstrucción y rehabilitación del componente" Planta de Tratamiento". Como parte del proceso de transformación del agua cruda a través del sistema de abastecimiento.</t>
  </si>
  <si>
    <t>AMPLIAR Y GARANTIZA LA COBERTURA Y CONTINUIDAD DE AGUA POTABLE</t>
  </si>
  <si>
    <t>OE1: Incrementar y garantizar la producción de agua potable de manera continua y con los niveles de presión adecuadas.</t>
  </si>
  <si>
    <t>1.1.1.1: Impulsar la inversión en construcción en S.A.A.P. mediante Planes Anuales y Plurianuales de Inversión Pública basados en la identificación de zonas con baja capacidad instalada.</t>
  </si>
  <si>
    <t>Subcapítulo</t>
  </si>
  <si>
    <t>Física
(A)</t>
  </si>
  <si>
    <t>Financiera
(B)</t>
  </si>
  <si>
    <t>Física 
(C)</t>
  </si>
  <si>
    <t>Financiera 
 (D)</t>
  </si>
  <si>
    <t>I -Información Institucional</t>
  </si>
  <si>
    <t>OES1:Incrementar la construcción de infraestructura de producción de agua potable en territorios con baja capacidad instalada</t>
  </si>
  <si>
    <t>Saneamiento y Disposición de Aguas Residuales</t>
  </si>
  <si>
    <t>Este  programa  tiene  como  fin  emprender en la institución actividades dirigidas a la mejora y  ampliación  de  las  redes  de los  sistemas  de  alcantarillados,  a través de la construcción de nuevos sistemas, reconstrucción y rehabilitación de los sistemas existentes y de un plan de  mantenimiento y operación adecuada de los sistemas de alcantarillados, desde sus fases de recolección de las aguas residuales y saneamiento y/o tratamiento, hasta la disposición de las mismas.</t>
  </si>
  <si>
    <r>
      <rPr>
        <b/>
        <sz val="11"/>
        <rFont val="Calibri"/>
        <family val="2"/>
      </rPr>
      <t>Nota:</t>
    </r>
    <r>
      <rPr>
        <sz val="11"/>
        <rFont val="Calibri"/>
        <family val="2"/>
      </rPr>
      <t xml:space="preserve"> llenar un formulario por programa</t>
    </r>
  </si>
  <si>
    <t xml:space="preserve">Gestión Comercial </t>
  </si>
  <si>
    <t>Clientes/usuarios atendidos</t>
  </si>
  <si>
    <t>M3 de aguas residuales recolectadas</t>
  </si>
  <si>
    <t>M3 de aguas residuales tratadas</t>
  </si>
  <si>
    <t>M3 de agua producida</t>
  </si>
  <si>
    <t>Unidad Ejecutora</t>
  </si>
  <si>
    <t>Resultado Asociado:</t>
  </si>
  <si>
    <t>Programación Trimestral</t>
  </si>
  <si>
    <t>Financiera
(D)</t>
  </si>
  <si>
    <t>Física 
(E)</t>
  </si>
  <si>
    <t>Financiera 
 (F)</t>
  </si>
  <si>
    <t>Física
(C )</t>
  </si>
  <si>
    <r>
      <t>Beneficiarios:</t>
    </r>
    <r>
      <rPr>
        <sz val="12"/>
        <color rgb="FF000000"/>
        <rFont val="Calibri Light"/>
        <family val="2"/>
        <scheme val="major"/>
      </rPr>
      <t xml:space="preserve"> </t>
    </r>
  </si>
  <si>
    <r>
      <t xml:space="preserve">VI. </t>
    </r>
    <r>
      <rPr>
        <b/>
        <sz val="11"/>
        <color theme="0"/>
        <rFont val="Calibri Light"/>
        <family val="2"/>
        <scheme val="major"/>
      </rPr>
      <t>Oportunidades de Mejora</t>
    </r>
  </si>
  <si>
    <r>
      <rPr>
        <b/>
        <sz val="10"/>
        <rFont val="Calibri Light"/>
        <family val="2"/>
        <scheme val="major"/>
      </rPr>
      <t>Nota:</t>
    </r>
    <r>
      <rPr>
        <sz val="10"/>
        <rFont val="Calibri Light"/>
        <family val="2"/>
        <scheme val="major"/>
      </rPr>
      <t xml:space="preserve"> llenar un formulario por programa</t>
    </r>
  </si>
  <si>
    <r>
      <t>Beneficiarios:</t>
    </r>
    <r>
      <rPr>
        <sz val="11"/>
        <color rgb="FF000000"/>
        <rFont val="Calibri Light"/>
        <family val="2"/>
        <scheme val="major"/>
      </rPr>
      <t xml:space="preserve"> </t>
    </r>
  </si>
  <si>
    <t>VI. Oportunidades de Mejora</t>
  </si>
  <si>
    <t>Lineamientos para la Ejecución Presupuestaria de las Empresas Públicas no Financieras e Instituciones Públicas Financieras para el ejercicio 2023</t>
  </si>
  <si>
    <t xml:space="preserve">6104 CORPORACION DEL ACUEDUCTO Y ALCANTARILLADO DE SANTIAGO </t>
  </si>
  <si>
    <t xml:space="preserve">01 CORPORACION DEL ACUEDUCTO Y ALCANTARILLADO DE SANTIAGO </t>
  </si>
  <si>
    <t xml:space="preserve">0001 CORPORACION DEL ACUEDUCTO Y ALCANTARILLADO DE SANTIAGO </t>
  </si>
  <si>
    <t>Satisfacer las necesidades de agua potable y saneamiento de la provincia de Santiago para mejorar la calidad de vida de sus habitantes.</t>
  </si>
  <si>
    <t>Ser una institución innovadora, modelo en la región del Caribe, socialmente responsable y autosostenible con usuarios satisfechos y conscientes del valor del agua.</t>
  </si>
  <si>
    <t>Residentes en el área de jurisdicción del CORAASAN</t>
  </si>
  <si>
    <t xml:space="preserve">7683-Residentes de los sectores bajo la jurisdicción de CORAASAN con distribución de agua potable a través de la red pública 
</t>
  </si>
  <si>
    <t>7687-Residentes de los sectores bajo la jurisdicción de CORAASAN con producción de agua potable a través de la red pública</t>
  </si>
  <si>
    <t>Residentes en el área de jurisdicción de CORAASAN</t>
  </si>
  <si>
    <t xml:space="preserve"> 7684-Residentes de los sectores bajo la jurisdicción de CORAASAN con servicio de recolección de agua residual a través de la red de alcantarillado 
</t>
  </si>
  <si>
    <t>7685-Residentes de los sectores bajo la jurisdicción de CORAASAN con aguas residuales tratadas y vertidas al medio ambiente conforme a los parámetros establecidos por las normas</t>
  </si>
  <si>
    <t xml:space="preserve">7686-Residentes de los sectores bajo la jurisdicción de CORAASAN reciben atención a las solicitudes de servicios comerciales, reclamos y denuncias 
</t>
  </si>
  <si>
    <t>Una Sociedad con Igualdad de Derecho y Oportunidades</t>
  </si>
  <si>
    <t xml:space="preserve">Vivienda digna en entornos saludables. </t>
  </si>
  <si>
    <t>Garantizar el acceso universal a servicios de agua potable y saneamiento, provistos con calidad y eficiencia.</t>
  </si>
  <si>
    <t xml:space="preserve">2.5.2.2 Transformar el modelo de gestión de los servicios de agua potable y saneamiento para orientarlo hacia el control de la demanda que desincentive el uso irracional y tome en cuenta el carácter social de los servicios mediante la introducción de mecanismos de educación y sanción.
2.5.2.3 Desarrollar nuevas infraestructuras de redes que permitan la ampliación de la cobertura de los servicios de agua potable, alcantarillado sanitario y pluvial, tratamiento de aguas servidas y protección del subsuelo, con un enfoque de desarrollo sostenible y con prioridad en las zonas tradicionalmente excluidas.
2.5.2.4 Garantizar el mantenimiento de la infraestructura necesaria para la provisión del servicio de agua potable y saneamiento y la disposición final de residuos             2.5.2.7 Garantizar el suministro adecuado y oportuno de agua potable y el acceso a campañas de saneamiento a poblaciones afectadas por la ocurrencia de desastres. 
</t>
  </si>
  <si>
    <t>Este programa pretende desarrollar la actividad de comercialización del servicio de agua potable basándoseen la eficientización de la gestión de  la facturación y las cobranzas  que ingresan por la venta del servicio de abastecimiento de agua potables y recolección de aguas residuales, al mismo tiempo que se pretende regularizar, actualizar e incorporar tanto a los usuarios existentes como a los nuevos.</t>
  </si>
  <si>
    <t xml:space="preserve">Este producto se refiere a la cantidad de usuarios con contrato que tiene la institución los cuales reciben múltiples servicios comerciales (instalación, letura, facturación, cobranzas, atención a reclamos, etc.) </t>
  </si>
  <si>
    <t xml:space="preserve">2.5.2.2 Transformar el modelo de gestión de los servicios de agua potable y saneamiento para orientarlo hacia el control de la demanda que desincentive el uso irracional y tome en cuenta el carácter social de los servicios mediante la introducción de mecanismos de educación y sanción.
2.5.2.3 Desarrollar nuevas infraestructuras de redes que permitan la ampliación de la cobertura de los servicios de agua potable, alcantarillado sanitario y pluvial, tratamiento de aguas servidas y protección del subsuelo, con un enfoque de desarrollo sostenible y con prioridad en las zonas tradicionalmente excluidas.
2.5.2.4 Garantizar el mantenimiento de la infraestructura necesaria para la provisión del servicio de agua potable y saneamiento y la disposición final de residuos                     2.5.2.7 Garantizar el suministro adecuado y oportuno de agua potable y el acceso a campañas de saneamiento a poblaciones afectadas por la ocurrencia de desastres. 
</t>
  </si>
  <si>
    <t xml:space="preserve">7683-Residentes de los sectores bajo la jurisdicción de CORAASAN con distribución de agua potable a través de la red pública </t>
  </si>
  <si>
    <t>Este producto mide la cantidad de agua distribuida por la Institución en metros cúbicos. Se asume un nivel de pérdidas físicas de un 20% de acuerdo a estudios del BID.</t>
  </si>
  <si>
    <t>Este producto mide la cantidad de agua residual recolectada por la Institución en metros cúbicos</t>
  </si>
  <si>
    <t>Este producto mide la cantidad de agua residual tratada y vertida a los cuerpos naturales de agua por la Institución en metros cúbicos</t>
  </si>
  <si>
    <t xml:space="preserve">Este producto mide la cantidad de agua producida  por la Institución en metros cúbicos. </t>
  </si>
  <si>
    <t>M3 de agua distribuida</t>
  </si>
  <si>
    <t xml:space="preserve">7686-Residentes de los sectores bajo la jurisdicción de CORAASAN reciben atención a las solicitudes de servicios comerciales, reclamos y denuncias </t>
  </si>
  <si>
    <t>Fortalecer el mantenimiento preventivo de equipos críticos. Mejorar el pretratamiento y limpieza de tanques para evitar acumulación de sólidos y Asegurar equipos de respaldo para evitar interrupciones, para lo cual se esta llevando a cabo un plan de abastecimiento y contingencia.</t>
  </si>
  <si>
    <t>Se logró una ejecución física de un 103% y una ejecución financiera de un 72%</t>
  </si>
  <si>
    <t>Incremento de propiedades con contratos nuevos y atención a solicitudes de servicios comerciales, reclamos y denuncias registró un total de 1,861 contratos nuevos, lo que refleja una expansión en la cobertura de los servicios de agua potable y alcantarillado en Santiago y evidencia la formalización de más propiedades al sistema de facturación, mostrando el dinamismo comercial de la institución con una ejecución de 155% en términos físicos. En relación a la ejecución financiera, tuvimos una alta ejecución financiera.</t>
  </si>
  <si>
    <t>Se logró una alta ejecución física y financiera .</t>
  </si>
  <si>
    <t>Se logró una ejecución física de un 103% y una ejecución financiera de un 57%</t>
  </si>
  <si>
    <t>Incrementada la producción de agua potable alcanzó un 103.32% durante el tercer trimestre, superando la meta planificada de 45,350,000.00 con una producción real de 46,853,963.40, lo que refleja una gestión eficiente y la aplicación de estrategias operativas que optimizaron la producción y garantizaron la continuidad del servicio a pesar de las limitaciones presentadas. En cuanto a la ejecución financiera, se alcanzó un 77.19%, y la desviación se debe a procesos asociados a proyectos SNIP de agua potable que se encuentran en trámite de registro de adendas, condición necesaria para poder efectuar los pagos correspondientes.</t>
  </si>
  <si>
    <t>La meta del producto 7683 – Incrementada la cobertura del servicio de agua potable alcanzó un 103.32%, superando en 3.27 puntos porcentuales el resultado del segundo trimestre, que fue de 100.05%, lo que refleja una gestión eficiente en la distribución del recurso disponible. En cuanto a la ejecución financiera, se registra una desviación de aproximadamente 57%, la cual se debe a procesos asociados a proyectos SNIP de agua potable que se encuentran en trámite de registro de adendas, condición necesaria para efectuar los pagos correspondientes.</t>
  </si>
  <si>
    <t>Se logró una ejecución física de un 94.82% y una ejecución financiera de un 63.63%</t>
  </si>
  <si>
    <t>La meta de tratamiento de aguas residuales del tercer trimestre no se alcanzó debido a fallas operativas y técnicas en varias plantas. En la planta Rafey, las averías en equipos de bombeo, sopladores y el PLC redujeron el caudal y afectaron la calidad del efluente, mientras que la unidad de lodos operó de forma limitada. En Cienfuegos, un colapso eléctrico y robo de cables detuvo el funcionamiento, y en El Embrujo, una avería en la tubería principal redujo el caudal de entrada. La ejecución financiera presentó retrasos por procesos SNIP en trámite, que se normalizarán al concluir dichos procedimientos.</t>
  </si>
  <si>
    <t>La meta prevista del volumen de aguas residuales recolectadas o captadas para el 3er trimestre, no se logró alcanzar de acuerdo a lo proyectado, debido a que este indicador depende de la  generación de aguas residuales, la cual depende directamente de la producción y suministro de agua potable, aunque aumentó ligeramente respecto al trimestre anterior.</t>
  </si>
  <si>
    <t xml:space="preserve">Se logro un 72.80 % de la meta física y un 43.39% de la meta financiera.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</si>
</sst>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.00_-;\-* #,##0.00_-;_-* &quot;-&quot;??_-;_-@_-"/>
    <numFmt numFmtId="165" formatCode="[$-10409]#,##0.00;\-#,##0.00"/>
    <numFmt numFmtId="166" formatCode="[$-10409]0.00%"/>
    <numFmt numFmtId="167" formatCode="dd/mm/yyyy;@"/>
    <numFmt numFmtId="168" formatCode="_(* #,##0_);_(* \(#,##0\);_(* &quot;-&quot;??_);_(@_)"/>
    <numFmt numFmtId="169" formatCode="[$-10409]#,##0;\-#,##0"/>
    <numFmt numFmtId="170" formatCode="_-* #,##0_-;\-* #,##0_-;_-* &quot;-&quot;??_-;_-@_-"/>
    <numFmt numFmtId="171" formatCode="_(* #,##0.0000_);_(* \(#,##0.0000\);_(* &quot;-&quot;??_);_(@_)"/>
  </numFmts>
  <fonts count="3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383838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6"/>
      <color rgb="FF000000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FFFFFF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/>
      <diagonal/>
    </border>
    <border>
      <left style="medium">
        <color indexed="64"/>
      </left>
      <right style="thin">
        <color indexed="64"/>
      </right>
      <top style="medium">
        <color rgb="FFFFFFFF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0" fontId="33" fillId="0" borderId="0">
      <alignment wrapText="1"/>
    </xf>
  </cellStyleXfs>
  <cellXfs count="330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Fill="1" applyBorder="1" applyProtection="1">
      <protection locked="0"/>
    </xf>
    <xf numFmtId="0" fontId="1" fillId="0" borderId="0" xfId="3"/>
    <xf numFmtId="0" fontId="1" fillId="0" borderId="0" xfId="3" applyBorder="1"/>
    <xf numFmtId="0" fontId="7" fillId="4" borderId="20" xfId="3" applyFont="1" applyFill="1" applyBorder="1" applyAlignment="1">
      <alignment horizontal="center" vertical="center"/>
    </xf>
    <xf numFmtId="0" fontId="7" fillId="4" borderId="21" xfId="3" applyFont="1" applyFill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49" fontId="8" fillId="0" borderId="23" xfId="3" applyNumberFormat="1" applyFont="1" applyBorder="1" applyAlignment="1">
      <alignment horizontal="center" vertical="center"/>
    </xf>
    <xf numFmtId="0" fontId="8" fillId="0" borderId="23" xfId="3" applyFont="1" applyBorder="1" applyAlignment="1">
      <alignment horizontal="center" vertical="center"/>
    </xf>
    <xf numFmtId="0" fontId="9" fillId="0" borderId="23" xfId="3" applyFont="1" applyBorder="1" applyAlignment="1">
      <alignment horizontal="center" vertical="center"/>
    </xf>
    <xf numFmtId="0" fontId="10" fillId="0" borderId="23" xfId="3" applyFont="1" applyBorder="1" applyAlignment="1">
      <alignment horizontal="center" vertical="center" wrapText="1"/>
    </xf>
    <xf numFmtId="0" fontId="5" fillId="0" borderId="0" xfId="3" applyFont="1"/>
    <xf numFmtId="0" fontId="1" fillId="0" borderId="0" xfId="3" applyAlignment="1">
      <alignment vertical="center" wrapText="1"/>
    </xf>
    <xf numFmtId="0" fontId="1" fillId="0" borderId="24" xfId="3" applyBorder="1"/>
    <xf numFmtId="0" fontId="5" fillId="0" borderId="24" xfId="3" applyFont="1" applyBorder="1" applyAlignment="1">
      <alignment vertical="center" wrapText="1"/>
    </xf>
    <xf numFmtId="0" fontId="1" fillId="0" borderId="24" xfId="3" applyBorder="1" applyAlignment="1">
      <alignment horizontal="center" vertical="center"/>
    </xf>
    <xf numFmtId="0" fontId="1" fillId="0" borderId="24" xfId="3" applyBorder="1" applyAlignment="1">
      <alignment vertical="center" wrapText="1"/>
    </xf>
    <xf numFmtId="0" fontId="5" fillId="0" borderId="24" xfId="3" applyFont="1" applyBorder="1"/>
    <xf numFmtId="0" fontId="2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ont="1" applyBorder="1" applyProtection="1">
      <protection locked="0"/>
    </xf>
    <xf numFmtId="0" fontId="13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Protection="1">
      <protection locked="0"/>
    </xf>
    <xf numFmtId="39" fontId="0" fillId="0" borderId="0" xfId="0" applyNumberFormat="1" applyFill="1" applyBorder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39" fontId="2" fillId="0" borderId="0" xfId="0" applyNumberFormat="1" applyFont="1" applyFill="1" applyBorder="1" applyProtection="1">
      <protection locked="0"/>
    </xf>
    <xf numFmtId="43" fontId="2" fillId="0" borderId="0" xfId="1" applyFont="1" applyFill="1" applyBorder="1" applyAlignment="1" applyProtection="1">
      <alignment horizontal="left"/>
      <protection locked="0"/>
    </xf>
    <xf numFmtId="9" fontId="2" fillId="0" borderId="0" xfId="2" applyFont="1" applyFill="1" applyBorder="1" applyProtection="1">
      <protection locked="0"/>
    </xf>
    <xf numFmtId="0" fontId="0" fillId="0" borderId="0" xfId="0" applyFont="1" applyBorder="1" applyAlignment="1" applyProtection="1">
      <alignment wrapText="1"/>
      <protection locked="0"/>
    </xf>
    <xf numFmtId="43" fontId="2" fillId="0" borderId="0" xfId="1" applyFont="1" applyFill="1" applyBorder="1" applyProtection="1">
      <protection locked="0"/>
    </xf>
    <xf numFmtId="43" fontId="2" fillId="0" borderId="0" xfId="0" applyNumberFormat="1" applyFont="1" applyFill="1" applyBorder="1" applyProtection="1">
      <protection locked="0"/>
    </xf>
    <xf numFmtId="0" fontId="2" fillId="0" borderId="0" xfId="0" applyFont="1" applyProtection="1">
      <protection locked="0"/>
    </xf>
    <xf numFmtId="39" fontId="13" fillId="0" borderId="0" xfId="0" applyNumberFormat="1" applyFont="1" applyAlignment="1" applyProtection="1">
      <alignment vertical="center" wrapText="1"/>
      <protection locked="0"/>
    </xf>
    <xf numFmtId="165" fontId="2" fillId="0" borderId="0" xfId="0" applyNumberFormat="1" applyFont="1" applyProtection="1">
      <protection locked="0"/>
    </xf>
    <xf numFmtId="43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43" fontId="0" fillId="0" borderId="0" xfId="1" applyFont="1" applyFill="1" applyBorder="1" applyAlignment="1" applyProtection="1">
      <alignment vertical="center"/>
      <protection locked="0"/>
    </xf>
    <xf numFmtId="43" fontId="0" fillId="0" borderId="0" xfId="1" applyFont="1" applyAlignment="1" applyProtection="1">
      <alignment vertical="center"/>
      <protection locked="0"/>
    </xf>
    <xf numFmtId="43" fontId="2" fillId="0" borderId="0" xfId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wrapText="1"/>
      <protection locked="0"/>
    </xf>
    <xf numFmtId="43" fontId="2" fillId="0" borderId="0" xfId="1" applyFont="1" applyFill="1" applyBorder="1" applyAlignment="1" applyProtection="1">
      <alignment horizontal="left" vertical="center"/>
      <protection locked="0"/>
    </xf>
    <xf numFmtId="43" fontId="2" fillId="0" borderId="0" xfId="1" applyFont="1" applyFill="1" applyBorder="1" applyAlignment="1" applyProtection="1">
      <alignment vertical="center" wrapText="1"/>
      <protection locked="0"/>
    </xf>
    <xf numFmtId="9" fontId="2" fillId="0" borderId="0" xfId="2" applyFont="1" applyFill="1" applyBorder="1" applyAlignment="1" applyProtection="1">
      <alignment vertical="center"/>
      <protection locked="0"/>
    </xf>
    <xf numFmtId="0" fontId="14" fillId="0" borderId="31" xfId="0" applyFont="1" applyBorder="1" applyAlignment="1" applyProtection="1">
      <alignment vertical="top" wrapText="1"/>
    </xf>
    <xf numFmtId="0" fontId="14" fillId="0" borderId="7" xfId="0" applyFont="1" applyBorder="1" applyAlignment="1" applyProtection="1">
      <alignment vertical="top" wrapText="1"/>
    </xf>
    <xf numFmtId="0" fontId="16" fillId="2" borderId="9" xfId="0" applyFont="1" applyFill="1" applyBorder="1" applyAlignment="1" applyProtection="1">
      <alignment horizontal="center" vertical="center" wrapText="1"/>
    </xf>
    <xf numFmtId="0" fontId="16" fillId="2" borderId="29" xfId="0" applyFont="1" applyFill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vertical="top" wrapText="1"/>
    </xf>
    <xf numFmtId="167" fontId="17" fillId="0" borderId="13" xfId="0" applyNumberFormat="1" applyFont="1" applyBorder="1" applyAlignment="1" applyProtection="1">
      <alignment horizontal="center" vertical="center" wrapText="1"/>
    </xf>
    <xf numFmtId="0" fontId="17" fillId="0" borderId="30" xfId="0" applyFont="1" applyBorder="1" applyAlignment="1" applyProtection="1">
      <alignment horizontal="center" vertical="center" wrapText="1"/>
    </xf>
    <xf numFmtId="0" fontId="23" fillId="0" borderId="1" xfId="0" applyFont="1" applyBorder="1"/>
    <xf numFmtId="0" fontId="18" fillId="0" borderId="15" xfId="0" applyFont="1" applyBorder="1" applyAlignment="1" applyProtection="1">
      <protection locked="0"/>
    </xf>
    <xf numFmtId="0" fontId="18" fillId="0" borderId="16" xfId="0" applyFont="1" applyBorder="1" applyAlignment="1" applyProtection="1">
      <protection locked="0"/>
    </xf>
    <xf numFmtId="49" fontId="18" fillId="0" borderId="15" xfId="0" applyNumberFormat="1" applyFont="1" applyBorder="1" applyProtection="1">
      <protection locked="0"/>
    </xf>
    <xf numFmtId="0" fontId="18" fillId="0" borderId="0" xfId="0" applyFont="1" applyBorder="1" applyAlignment="1" applyProtection="1">
      <protection locked="0"/>
    </xf>
    <xf numFmtId="0" fontId="18" fillId="0" borderId="0" xfId="0" applyFont="1" applyBorder="1" applyProtection="1"/>
    <xf numFmtId="0" fontId="18" fillId="0" borderId="0" xfId="0" applyFont="1" applyBorder="1" applyAlignment="1" applyProtection="1"/>
    <xf numFmtId="0" fontId="21" fillId="0" borderId="1" xfId="0" applyFont="1" applyBorder="1" applyAlignment="1">
      <alignment vertical="center" wrapText="1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28" fillId="7" borderId="37" xfId="0" applyNumberFormat="1" applyFont="1" applyFill="1" applyBorder="1" applyAlignment="1" applyProtection="1">
      <alignment horizontal="center" vertical="center" wrapText="1" readingOrder="1"/>
    </xf>
    <xf numFmtId="0" fontId="28" fillId="7" borderId="41" xfId="0" applyFont="1" applyFill="1" applyBorder="1" applyAlignment="1">
      <alignment horizontal="center" vertical="center" wrapText="1" readingOrder="1"/>
    </xf>
    <xf numFmtId="0" fontId="28" fillId="7" borderId="41" xfId="0" applyNumberFormat="1" applyFont="1" applyFill="1" applyBorder="1" applyAlignment="1" applyProtection="1">
      <alignment horizontal="center" vertical="center" wrapText="1" readingOrder="1"/>
    </xf>
    <xf numFmtId="0" fontId="21" fillId="0" borderId="1" xfId="0" applyFont="1" applyBorder="1" applyAlignment="1" applyProtection="1">
      <alignment vertical="center" wrapText="1"/>
      <protection locked="0"/>
    </xf>
    <xf numFmtId="0" fontId="18" fillId="0" borderId="0" xfId="0" applyFont="1" applyFill="1" applyBorder="1" applyAlignment="1" applyProtection="1">
      <alignment horizontal="left" vertical="center" wrapText="1"/>
      <protection locked="0"/>
    </xf>
    <xf numFmtId="0" fontId="18" fillId="0" borderId="14" xfId="3" applyFont="1" applyBorder="1" applyAlignment="1">
      <alignment horizontal="left" vertical="center" wrapText="1"/>
    </xf>
    <xf numFmtId="0" fontId="18" fillId="0" borderId="14" xfId="3" applyFont="1" applyBorder="1" applyAlignment="1">
      <alignment horizontal="center" vertical="center" wrapText="1"/>
    </xf>
    <xf numFmtId="168" fontId="18" fillId="0" borderId="14" xfId="4" applyNumberFormat="1" applyFont="1" applyFill="1" applyBorder="1" applyAlignment="1">
      <alignment horizontal="center" vertical="center" wrapText="1"/>
    </xf>
    <xf numFmtId="10" fontId="27" fillId="0" borderId="14" xfId="2" applyNumberFormat="1" applyFont="1" applyFill="1" applyBorder="1" applyAlignment="1" applyProtection="1">
      <alignment horizontal="center" vertical="center" wrapText="1" readingOrder="1"/>
      <protection locked="0"/>
    </xf>
    <xf numFmtId="0" fontId="21" fillId="2" borderId="9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18" fillId="0" borderId="1" xfId="0" applyFont="1" applyBorder="1"/>
    <xf numFmtId="0" fontId="18" fillId="0" borderId="2" xfId="0" applyFont="1" applyBorder="1" applyProtection="1">
      <protection locked="0"/>
    </xf>
    <xf numFmtId="0" fontId="18" fillId="0" borderId="1" xfId="0" applyFont="1" applyBorder="1" applyProtection="1">
      <protection locked="0"/>
    </xf>
    <xf numFmtId="0" fontId="18" fillId="0" borderId="2" xfId="0" applyFont="1" applyBorder="1"/>
    <xf numFmtId="0" fontId="21" fillId="7" borderId="37" xfId="0" applyFont="1" applyFill="1" applyBorder="1" applyAlignment="1">
      <alignment horizontal="center" vertical="center" wrapText="1" readingOrder="1"/>
    </xf>
    <xf numFmtId="0" fontId="21" fillId="7" borderId="41" xfId="0" applyFont="1" applyFill="1" applyBorder="1" applyAlignment="1">
      <alignment horizontal="center" vertical="center" wrapText="1" readingOrder="1"/>
    </xf>
    <xf numFmtId="166" fontId="27" fillId="0" borderId="14" xfId="0" applyNumberFormat="1" applyFont="1" applyBorder="1" applyAlignment="1" applyProtection="1">
      <alignment horizontal="center" vertical="center" wrapText="1" readingOrder="1"/>
      <protection locked="0"/>
    </xf>
    <xf numFmtId="0" fontId="21" fillId="9" borderId="1" xfId="0" applyFont="1" applyFill="1" applyBorder="1" applyAlignment="1" applyProtection="1">
      <alignment vertical="center" wrapText="1"/>
      <protection locked="0"/>
    </xf>
    <xf numFmtId="167" fontId="18" fillId="0" borderId="13" xfId="0" applyNumberFormat="1" applyFont="1" applyBorder="1" applyAlignment="1">
      <alignment horizontal="center" vertical="center" wrapText="1"/>
    </xf>
    <xf numFmtId="168" fontId="18" fillId="0" borderId="14" xfId="3" applyNumberFormat="1" applyFont="1" applyBorder="1" applyAlignment="1">
      <alignment horizontal="center" vertical="center" wrapText="1"/>
    </xf>
    <xf numFmtId="0" fontId="18" fillId="0" borderId="2" xfId="0" applyFont="1" applyFill="1" applyBorder="1" applyProtection="1">
      <protection locked="0"/>
    </xf>
    <xf numFmtId="10" fontId="27" fillId="8" borderId="14" xfId="2" applyNumberFormat="1" applyFont="1" applyFill="1" applyBorder="1" applyAlignment="1" applyProtection="1">
      <alignment horizontal="center" vertical="center" wrapText="1" readingOrder="1"/>
      <protection locked="0"/>
    </xf>
    <xf numFmtId="166" fontId="27" fillId="8" borderId="14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9" borderId="0" xfId="0" applyFont="1" applyFill="1" applyAlignment="1">
      <alignment horizontal="left" vertical="center"/>
    </xf>
    <xf numFmtId="0" fontId="21" fillId="0" borderId="42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1" fillId="2" borderId="50" xfId="0" applyFont="1" applyFill="1" applyBorder="1" applyAlignment="1">
      <alignment horizontal="center" vertical="center" wrapText="1"/>
    </xf>
    <xf numFmtId="0" fontId="21" fillId="0" borderId="51" xfId="0" applyFont="1" applyBorder="1" applyAlignment="1">
      <alignment vertical="top" wrapText="1"/>
    </xf>
    <xf numFmtId="0" fontId="18" fillId="0" borderId="52" xfId="0" applyFont="1" applyBorder="1" applyAlignment="1">
      <alignment horizontal="center" vertical="center" wrapText="1"/>
    </xf>
    <xf numFmtId="0" fontId="18" fillId="0" borderId="0" xfId="0" applyFont="1" applyBorder="1" applyProtection="1">
      <protection locked="0"/>
    </xf>
    <xf numFmtId="0" fontId="18" fillId="0" borderId="0" xfId="0" applyFont="1" applyBorder="1"/>
    <xf numFmtId="0" fontId="21" fillId="7" borderId="45" xfId="0" applyFont="1" applyFill="1" applyBorder="1" applyAlignment="1">
      <alignment horizontal="center" vertical="center" wrapText="1" readingOrder="1"/>
    </xf>
    <xf numFmtId="0" fontId="21" fillId="7" borderId="46" xfId="0" applyFont="1" applyFill="1" applyBorder="1" applyAlignment="1">
      <alignment horizontal="center" vertical="center" wrapText="1" readingOrder="1"/>
    </xf>
    <xf numFmtId="0" fontId="18" fillId="0" borderId="0" xfId="0" applyFont="1" applyFill="1" applyBorder="1" applyProtection="1">
      <protection locked="0"/>
    </xf>
    <xf numFmtId="0" fontId="21" fillId="0" borderId="3" xfId="0" applyFont="1" applyBorder="1" applyAlignment="1">
      <alignment vertical="center" wrapText="1"/>
    </xf>
    <xf numFmtId="167" fontId="18" fillId="0" borderId="53" xfId="0" applyNumberFormat="1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21" fillId="0" borderId="7" xfId="0" applyFont="1" applyBorder="1" applyAlignment="1" applyProtection="1">
      <alignment vertical="center"/>
    </xf>
    <xf numFmtId="0" fontId="23" fillId="0" borderId="7" xfId="0" applyFont="1" applyBorder="1"/>
    <xf numFmtId="0" fontId="18" fillId="0" borderId="58" xfId="0" applyFont="1" applyBorder="1" applyAlignment="1" applyProtection="1">
      <protection locked="0"/>
    </xf>
    <xf numFmtId="0" fontId="18" fillId="0" borderId="7" xfId="0" applyFont="1" applyBorder="1" applyAlignment="1" applyProtection="1">
      <protection locked="0"/>
    </xf>
    <xf numFmtId="0" fontId="18" fillId="0" borderId="8" xfId="0" applyFont="1" applyBorder="1" applyAlignment="1" applyProtection="1">
      <protection locked="0"/>
    </xf>
    <xf numFmtId="0" fontId="18" fillId="0" borderId="7" xfId="0" applyFont="1" applyBorder="1" applyAlignment="1" applyProtection="1"/>
    <xf numFmtId="0" fontId="18" fillId="0" borderId="8" xfId="0" applyFont="1" applyBorder="1" applyAlignment="1" applyProtection="1"/>
    <xf numFmtId="0" fontId="21" fillId="0" borderId="7" xfId="0" applyFont="1" applyBorder="1" applyAlignment="1" applyProtection="1">
      <alignment vertical="center" wrapText="1"/>
    </xf>
    <xf numFmtId="0" fontId="21" fillId="0" borderId="60" xfId="0" applyFont="1" applyBorder="1" applyAlignment="1" applyProtection="1">
      <alignment vertical="center" wrapText="1"/>
    </xf>
    <xf numFmtId="0" fontId="21" fillId="0" borderId="7" xfId="0" applyFont="1" applyBorder="1" applyAlignment="1">
      <alignment vertical="center" wrapText="1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7" xfId="0" applyFont="1" applyBorder="1" applyProtection="1"/>
    <xf numFmtId="0" fontId="28" fillId="7" borderId="66" xfId="0" applyNumberFormat="1" applyFont="1" applyFill="1" applyBorder="1" applyAlignment="1" applyProtection="1">
      <alignment horizontal="center" vertical="center" wrapText="1" readingOrder="1"/>
    </xf>
    <xf numFmtId="0" fontId="28" fillId="7" borderId="67" xfId="0" applyNumberFormat="1" applyFont="1" applyFill="1" applyBorder="1" applyAlignment="1" applyProtection="1">
      <alignment horizontal="center" vertical="center" wrapText="1" readingOrder="1"/>
    </xf>
    <xf numFmtId="0" fontId="18" fillId="0" borderId="68" xfId="3" applyFont="1" applyBorder="1" applyAlignment="1">
      <alignment horizontal="left" vertical="center" wrapText="1"/>
    </xf>
    <xf numFmtId="166" fontId="27" fillId="0" borderId="59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1" xfId="0" applyFont="1" applyFill="1" applyBorder="1" applyAlignment="1" applyProtection="1">
      <alignment vertical="center" wrapText="1"/>
      <protection locked="0"/>
    </xf>
    <xf numFmtId="4" fontId="2" fillId="0" borderId="0" xfId="0" applyNumberFormat="1" applyFont="1" applyProtection="1">
      <protection locked="0"/>
    </xf>
    <xf numFmtId="43" fontId="0" fillId="0" borderId="0" xfId="1" applyFont="1" applyProtection="1">
      <protection locked="0"/>
    </xf>
    <xf numFmtId="43" fontId="2" fillId="0" borderId="0" xfId="1" applyFont="1" applyProtection="1">
      <protection locked="0"/>
    </xf>
    <xf numFmtId="9" fontId="2" fillId="0" borderId="0" xfId="2" applyFont="1" applyProtection="1">
      <protection locked="0"/>
    </xf>
    <xf numFmtId="43" fontId="27" fillId="0" borderId="14" xfId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Protection="1">
      <protection locked="0"/>
    </xf>
    <xf numFmtId="0" fontId="22" fillId="0" borderId="15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left"/>
    </xf>
    <xf numFmtId="0" fontId="22" fillId="0" borderId="15" xfId="0" applyFont="1" applyFill="1" applyBorder="1" applyAlignment="1">
      <alignment horizontal="left" vertical="center"/>
    </xf>
    <xf numFmtId="0" fontId="18" fillId="0" borderId="0" xfId="0" applyFont="1" applyFill="1" applyBorder="1" applyAlignment="1" applyProtection="1">
      <alignment horizontal="left"/>
      <protection locked="0"/>
    </xf>
    <xf numFmtId="0" fontId="18" fillId="0" borderId="2" xfId="0" applyFont="1" applyFill="1" applyBorder="1" applyAlignment="1" applyProtection="1">
      <alignment horizontal="left"/>
      <protection locked="0"/>
    </xf>
    <xf numFmtId="0" fontId="22" fillId="0" borderId="15" xfId="0" applyFont="1" applyFill="1" applyBorder="1" applyAlignment="1" applyProtection="1">
      <alignment horizontal="left" vertical="center" wrapText="1"/>
      <protection locked="0"/>
    </xf>
    <xf numFmtId="0" fontId="27" fillId="0" borderId="15" xfId="0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15" xfId="0" applyFont="1" applyFill="1" applyBorder="1" applyAlignment="1">
      <alignment horizontal="left" vertical="center"/>
    </xf>
    <xf numFmtId="0" fontId="27" fillId="0" borderId="0" xfId="0" applyFont="1" applyFill="1" applyBorder="1" applyAlignment="1" applyProtection="1">
      <alignment horizontal="left"/>
      <protection locked="0"/>
    </xf>
    <xf numFmtId="0" fontId="27" fillId="0" borderId="2" xfId="0" applyFont="1" applyFill="1" applyBorder="1" applyAlignment="1" applyProtection="1">
      <alignment horizontal="left"/>
      <protection locked="0"/>
    </xf>
    <xf numFmtId="0" fontId="27" fillId="0" borderId="15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wrapText="1"/>
      <protection locked="0"/>
    </xf>
    <xf numFmtId="0" fontId="32" fillId="0" borderId="0" xfId="0" applyFont="1" applyFill="1" applyBorder="1" applyProtection="1">
      <protection locked="0"/>
    </xf>
    <xf numFmtId="0" fontId="32" fillId="0" borderId="2" xfId="0" applyFont="1" applyFill="1" applyBorder="1" applyProtection="1">
      <protection locked="0"/>
    </xf>
    <xf numFmtId="0" fontId="24" fillId="0" borderId="15" xfId="0" applyFont="1" applyFill="1" applyBorder="1" applyAlignment="1" applyProtection="1">
      <alignment horizontal="center" wrapText="1"/>
    </xf>
    <xf numFmtId="0" fontId="18" fillId="0" borderId="0" xfId="0" applyFont="1" applyFill="1" applyBorder="1" applyProtection="1"/>
    <xf numFmtId="0" fontId="18" fillId="0" borderId="0" xfId="0" applyFont="1" applyFill="1" applyBorder="1" applyAlignment="1" applyProtection="1">
      <alignment horizontal="left"/>
    </xf>
    <xf numFmtId="0" fontId="18" fillId="0" borderId="8" xfId="0" applyFont="1" applyFill="1" applyBorder="1" applyAlignment="1" applyProtection="1">
      <alignment horizontal="left"/>
    </xf>
    <xf numFmtId="0" fontId="24" fillId="0" borderId="15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left"/>
      <protection locked="0"/>
    </xf>
    <xf numFmtId="0" fontId="24" fillId="0" borderId="15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protection locked="0"/>
    </xf>
    <xf numFmtId="0" fontId="18" fillId="0" borderId="8" xfId="0" applyFont="1" applyFill="1" applyBorder="1" applyAlignment="1" applyProtection="1">
      <protection locked="0"/>
    </xf>
    <xf numFmtId="168" fontId="27" fillId="0" borderId="14" xfId="4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 applyProtection="1">
      <alignment vertical="center" wrapText="1"/>
      <protection locked="0"/>
    </xf>
    <xf numFmtId="0" fontId="26" fillId="0" borderId="0" xfId="0" applyFont="1" applyFill="1" applyBorder="1" applyAlignment="1" applyProtection="1">
      <alignment vertical="center" wrapText="1"/>
      <protection locked="0"/>
    </xf>
    <xf numFmtId="170" fontId="27" fillId="0" borderId="14" xfId="1" applyNumberFormat="1" applyFont="1" applyFill="1" applyBorder="1" applyAlignment="1" applyProtection="1">
      <alignment horizontal="center" vertical="center" wrapText="1" readingOrder="1"/>
      <protection locked="0"/>
    </xf>
    <xf numFmtId="169" fontId="27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18" fillId="0" borderId="8" xfId="0" applyFont="1" applyBorder="1" applyAlignment="1" applyProtection="1">
      <alignment vertical="center"/>
      <protection locked="0"/>
    </xf>
    <xf numFmtId="43" fontId="18" fillId="0" borderId="0" xfId="0" applyNumberFormat="1" applyFont="1" applyBorder="1" applyAlignment="1" applyProtection="1"/>
    <xf numFmtId="171" fontId="0" fillId="0" borderId="0" xfId="0" applyNumberFormat="1" applyFont="1" applyProtection="1">
      <protection locked="0"/>
    </xf>
    <xf numFmtId="4" fontId="34" fillId="0" borderId="70" xfId="0" applyNumberFormat="1" applyFont="1" applyBorder="1" applyAlignment="1">
      <alignment horizontal="center" vertical="center" wrapText="1"/>
    </xf>
    <xf numFmtId="4" fontId="34" fillId="0" borderId="71" xfId="0" applyNumberFormat="1" applyFont="1" applyBorder="1" applyAlignment="1">
      <alignment horizontal="center" vertical="center" wrapText="1"/>
    </xf>
    <xf numFmtId="0" fontId="35" fillId="0" borderId="72" xfId="3" applyNumberFormat="1" applyFont="1" applyFill="1" applyBorder="1" applyAlignment="1" applyProtection="1">
      <alignment horizontal="left" vertical="center" wrapText="1"/>
      <protection locked="0"/>
    </xf>
    <xf numFmtId="0" fontId="35" fillId="0" borderId="72" xfId="3" applyNumberFormat="1" applyFont="1" applyFill="1" applyBorder="1" applyAlignment="1" applyProtection="1">
      <alignment horizontal="center" vertical="center" wrapText="1"/>
      <protection locked="0"/>
    </xf>
    <xf numFmtId="168" fontId="36" fillId="0" borderId="72" xfId="4" applyNumberFormat="1" applyFont="1" applyFill="1" applyBorder="1" applyAlignment="1" applyProtection="1">
      <alignment horizontal="center" vertical="center" wrapText="1"/>
      <protection locked="0"/>
    </xf>
    <xf numFmtId="168" fontId="36" fillId="0" borderId="73" xfId="4" applyNumberFormat="1" applyFont="1" applyFill="1" applyBorder="1" applyAlignment="1" applyProtection="1">
      <alignment horizontal="center" vertical="center" wrapText="1"/>
      <protection locked="0"/>
    </xf>
    <xf numFmtId="168" fontId="35" fillId="0" borderId="72" xfId="4" applyNumberFormat="1" applyFont="1" applyFill="1" applyBorder="1" applyAlignment="1">
      <alignment horizontal="center" vertical="center" wrapText="1"/>
    </xf>
    <xf numFmtId="43" fontId="36" fillId="10" borderId="72" xfId="1" applyFont="1" applyFill="1" applyBorder="1" applyAlignment="1" applyProtection="1">
      <alignment horizontal="center" vertical="center" wrapText="1"/>
      <protection locked="0"/>
    </xf>
    <xf numFmtId="43" fontId="36" fillId="0" borderId="72" xfId="1" applyFont="1" applyFill="1" applyBorder="1" applyAlignment="1" applyProtection="1">
      <alignment horizontal="center" vertical="center" wrapText="1"/>
      <protection locked="0"/>
    </xf>
    <xf numFmtId="10" fontId="36" fillId="8" borderId="72" xfId="2" applyNumberFormat="1" applyFont="1" applyFill="1" applyBorder="1" applyAlignment="1" applyProtection="1">
      <alignment horizontal="center" vertical="center" wrapText="1" readingOrder="1"/>
      <protection locked="0"/>
    </xf>
    <xf numFmtId="166" fontId="36" fillId="8" borderId="72" xfId="0" applyNumberFormat="1" applyFont="1" applyFill="1" applyBorder="1" applyAlignment="1" applyProtection="1">
      <alignment horizontal="center" vertical="center" wrapText="1" readingOrder="1"/>
      <protection locked="0"/>
    </xf>
    <xf numFmtId="43" fontId="27" fillId="9" borderId="14" xfId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Border="1" applyAlignment="1" applyProtection="1">
      <alignment vertical="center"/>
      <protection locked="0"/>
    </xf>
    <xf numFmtId="0" fontId="32" fillId="0" borderId="8" xfId="0" applyFont="1" applyBorder="1" applyAlignment="1" applyProtection="1">
      <alignment vertical="center"/>
      <protection locked="0"/>
    </xf>
    <xf numFmtId="0" fontId="32" fillId="9" borderId="0" xfId="0" applyFont="1" applyFill="1" applyBorder="1" applyAlignment="1" applyProtection="1">
      <alignment vertical="center" wrapText="1"/>
      <protection locked="0"/>
    </xf>
    <xf numFmtId="0" fontId="32" fillId="0" borderId="2" xfId="0" applyFont="1" applyBorder="1" applyAlignment="1" applyProtection="1">
      <alignment vertical="center" wrapText="1"/>
      <protection locked="0"/>
    </xf>
    <xf numFmtId="0" fontId="27" fillId="0" borderId="0" xfId="0" applyFont="1" applyBorder="1" applyAlignment="1" applyProtection="1">
      <alignment vertical="center"/>
      <protection locked="0"/>
    </xf>
    <xf numFmtId="0" fontId="27" fillId="9" borderId="0" xfId="0" applyFont="1" applyFill="1" applyBorder="1" applyAlignment="1" applyProtection="1">
      <alignment vertical="center" wrapText="1"/>
      <protection locked="0"/>
    </xf>
    <xf numFmtId="0" fontId="27" fillId="0" borderId="0" xfId="0" applyFont="1" applyFill="1" applyBorder="1" applyAlignment="1" applyProtection="1">
      <alignment vertical="center" wrapText="1"/>
      <protection locked="0"/>
    </xf>
    <xf numFmtId="0" fontId="27" fillId="0" borderId="8" xfId="0" applyFont="1" applyFill="1" applyBorder="1" applyAlignment="1" applyProtection="1">
      <alignment vertical="center" wrapText="1"/>
      <protection locked="0"/>
    </xf>
    <xf numFmtId="0" fontId="18" fillId="0" borderId="0" xfId="0" applyFont="1" applyBorder="1" applyAlignment="1" applyProtection="1">
      <alignment vertical="center" wrapText="1"/>
      <protection locked="0"/>
    </xf>
    <xf numFmtId="0" fontId="18" fillId="0" borderId="8" xfId="0" applyFont="1" applyBorder="1" applyAlignment="1" applyProtection="1">
      <alignment vertical="center" wrapText="1"/>
      <protection locked="0"/>
    </xf>
    <xf numFmtId="0" fontId="30" fillId="0" borderId="0" xfId="0" applyFont="1" applyFill="1" applyBorder="1" applyAlignment="1" applyProtection="1">
      <alignment horizontal="left" vertical="center"/>
    </xf>
    <xf numFmtId="0" fontId="20" fillId="5" borderId="7" xfId="0" applyFont="1" applyFill="1" applyBorder="1" applyAlignment="1" applyProtection="1">
      <alignment horizontal="left" vertical="center" wrapText="1"/>
    </xf>
    <xf numFmtId="0" fontId="20" fillId="5" borderId="0" xfId="0" applyFont="1" applyFill="1" applyBorder="1" applyAlignment="1" applyProtection="1">
      <alignment horizontal="left" vertical="center" wrapText="1"/>
    </xf>
    <xf numFmtId="0" fontId="20" fillId="5" borderId="8" xfId="0" applyFont="1" applyFill="1" applyBorder="1" applyAlignment="1" applyProtection="1">
      <alignment horizontal="left" vertical="center" wrapText="1"/>
    </xf>
    <xf numFmtId="0" fontId="0" fillId="11" borderId="74" xfId="0" applyFill="1" applyBorder="1" applyAlignment="1">
      <alignment vertical="center" wrapText="1"/>
    </xf>
    <xf numFmtId="0" fontId="0" fillId="11" borderId="75" xfId="0" applyFill="1" applyBorder="1" applyAlignment="1">
      <alignment vertical="center" wrapText="1"/>
    </xf>
    <xf numFmtId="0" fontId="0" fillId="11" borderId="76" xfId="0" applyFill="1" applyBorder="1" applyAlignment="1">
      <alignment vertical="center" wrapText="1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0" xfId="0" applyFont="1" applyFill="1" applyBorder="1" applyAlignment="1" applyProtection="1">
      <alignment horizontal="left" vertical="center"/>
    </xf>
    <xf numFmtId="0" fontId="19" fillId="4" borderId="8" xfId="0" applyFont="1" applyFill="1" applyBorder="1" applyAlignment="1" applyProtection="1">
      <alignment horizontal="left" vertical="center"/>
    </xf>
    <xf numFmtId="0" fontId="27" fillId="9" borderId="0" xfId="0" applyFont="1" applyFill="1" applyBorder="1" applyAlignment="1" applyProtection="1">
      <alignment vertical="center" wrapText="1"/>
      <protection locked="0"/>
    </xf>
    <xf numFmtId="0" fontId="27" fillId="9" borderId="8" xfId="0" applyFont="1" applyFill="1" applyBorder="1" applyAlignment="1" applyProtection="1">
      <alignment vertical="center" wrapText="1"/>
      <protection locked="0"/>
    </xf>
    <xf numFmtId="49" fontId="22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49" fontId="22" fillId="0" borderId="16" xfId="0" quotePrefix="1" applyNumberFormat="1" applyFont="1" applyFill="1" applyBorder="1" applyAlignment="1" applyProtection="1">
      <alignment horizontal="left" vertical="center" wrapText="1"/>
      <protection locked="0"/>
    </xf>
    <xf numFmtId="49" fontId="22" fillId="0" borderId="58" xfId="0" quotePrefix="1" applyNumberFormat="1" applyFont="1" applyFill="1" applyBorder="1" applyAlignment="1" applyProtection="1">
      <alignment horizontal="left" vertical="center" wrapText="1"/>
      <protection locked="0"/>
    </xf>
    <xf numFmtId="0" fontId="15" fillId="0" borderId="32" xfId="0" applyFont="1" applyBorder="1" applyAlignment="1" applyProtection="1">
      <alignment horizontal="center" vertical="center" wrapText="1"/>
    </xf>
    <xf numFmtId="0" fontId="15" fillId="0" borderId="33" xfId="0" applyFont="1" applyBorder="1" applyAlignment="1" applyProtection="1">
      <alignment horizontal="center" vertical="center" wrapText="1"/>
    </xf>
    <xf numFmtId="0" fontId="15" fillId="0" borderId="34" xfId="0" applyFont="1" applyBorder="1" applyAlignment="1" applyProtection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8" xfId="0" applyFont="1" applyFill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0" fontId="17" fillId="0" borderId="12" xfId="0" applyFont="1" applyBorder="1" applyAlignment="1" applyProtection="1">
      <alignment horizontal="center" vertical="center" wrapText="1"/>
    </xf>
    <xf numFmtId="0" fontId="18" fillId="0" borderId="31" xfId="0" applyFont="1" applyBorder="1" applyAlignment="1" applyProtection="1">
      <alignment horizontal="center"/>
    </xf>
    <xf numFmtId="0" fontId="18" fillId="0" borderId="6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18" fillId="0" borderId="55" xfId="0" applyFont="1" applyBorder="1" applyAlignment="1" applyProtection="1">
      <alignment horizontal="center"/>
    </xf>
    <xf numFmtId="0" fontId="18" fillId="3" borderId="7" xfId="0" applyFont="1" applyFill="1" applyBorder="1" applyAlignment="1" applyProtection="1">
      <alignment horizontal="center"/>
    </xf>
    <xf numFmtId="0" fontId="18" fillId="3" borderId="0" xfId="0" applyFont="1" applyFill="1" applyBorder="1" applyAlignment="1" applyProtection="1">
      <alignment horizontal="center"/>
    </xf>
    <xf numFmtId="0" fontId="18" fillId="3" borderId="8" xfId="0" applyFont="1" applyFill="1" applyBorder="1" applyAlignment="1" applyProtection="1">
      <alignment horizontal="center"/>
    </xf>
    <xf numFmtId="0" fontId="18" fillId="0" borderId="56" xfId="0" applyFont="1" applyBorder="1" applyAlignment="1" applyProtection="1">
      <alignment horizontal="center"/>
    </xf>
    <xf numFmtId="0" fontId="18" fillId="0" borderId="43" xfId="0" applyFont="1" applyBorder="1" applyAlignment="1" applyProtection="1">
      <alignment horizontal="center"/>
    </xf>
    <xf numFmtId="0" fontId="18" fillId="0" borderId="57" xfId="0" applyFont="1" applyBorder="1" applyAlignment="1" applyProtection="1">
      <alignment horizontal="center"/>
    </xf>
    <xf numFmtId="0" fontId="19" fillId="4" borderId="56" xfId="0" applyFont="1" applyFill="1" applyBorder="1" applyAlignment="1" applyProtection="1">
      <alignment horizontal="left" vertical="center"/>
    </xf>
    <xf numFmtId="0" fontId="19" fillId="4" borderId="43" xfId="0" applyFont="1" applyFill="1" applyBorder="1" applyAlignment="1" applyProtection="1">
      <alignment horizontal="left" vertical="center"/>
    </xf>
    <xf numFmtId="0" fontId="19" fillId="4" borderId="57" xfId="0" applyFont="1" applyFill="1" applyBorder="1" applyAlignment="1" applyProtection="1">
      <alignment horizontal="left" vertical="center"/>
    </xf>
    <xf numFmtId="0" fontId="18" fillId="0" borderId="7" xfId="0" applyFont="1" applyBorder="1" applyAlignment="1" applyProtection="1">
      <alignment horizontal="center"/>
    </xf>
    <xf numFmtId="0" fontId="18" fillId="0" borderId="8" xfId="0" applyFont="1" applyBorder="1" applyAlignment="1" applyProtection="1">
      <alignment horizontal="center"/>
    </xf>
    <xf numFmtId="0" fontId="20" fillId="5" borderId="7" xfId="0" applyFont="1" applyFill="1" applyBorder="1" applyAlignment="1" applyProtection="1">
      <alignment horizontal="left" vertical="center"/>
    </xf>
    <xf numFmtId="0" fontId="20" fillId="5" borderId="0" xfId="0" applyFont="1" applyFill="1" applyBorder="1" applyAlignment="1" applyProtection="1">
      <alignment horizontal="left" vertical="center"/>
    </xf>
    <xf numFmtId="0" fontId="20" fillId="5" borderId="8" xfId="0" applyFont="1" applyFill="1" applyBorder="1" applyAlignment="1" applyProtection="1">
      <alignment horizontal="left" vertical="center"/>
    </xf>
    <xf numFmtId="0" fontId="18" fillId="0" borderId="7" xfId="0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15" xfId="0" applyFont="1" applyBorder="1" applyAlignment="1" applyProtection="1">
      <alignment horizontal="left" vertical="center" wrapText="1"/>
      <protection locked="0"/>
    </xf>
    <xf numFmtId="0" fontId="18" fillId="0" borderId="16" xfId="0" applyFont="1" applyBorder="1" applyAlignment="1" applyProtection="1">
      <alignment horizontal="left" vertical="center" wrapText="1"/>
      <protection locked="0"/>
    </xf>
    <xf numFmtId="0" fontId="18" fillId="0" borderId="58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61" xfId="0" applyFont="1" applyBorder="1" applyAlignment="1" applyProtection="1">
      <alignment horizontal="left" vertical="center" wrapText="1"/>
      <protection locked="0"/>
    </xf>
    <xf numFmtId="0" fontId="22" fillId="0" borderId="14" xfId="0" applyFont="1" applyFill="1" applyBorder="1" applyAlignment="1" applyProtection="1">
      <alignment horizontal="left" vertical="center" wrapText="1"/>
    </xf>
    <xf numFmtId="0" fontId="22" fillId="0" borderId="59" xfId="0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18" fillId="0" borderId="8" xfId="0" applyNumberFormat="1" applyFont="1" applyFill="1" applyBorder="1" applyAlignment="1" applyProtection="1">
      <alignment horizontal="left" vertical="center" wrapText="1" readingOrder="1"/>
      <protection locked="0"/>
    </xf>
    <xf numFmtId="0" fontId="21" fillId="7" borderId="24" xfId="0" applyNumberFormat="1" applyFont="1" applyFill="1" applyBorder="1" applyAlignment="1" applyProtection="1">
      <alignment horizontal="center" vertical="center" wrapText="1" readingOrder="1"/>
    </xf>
    <xf numFmtId="0" fontId="27" fillId="6" borderId="24" xfId="0" applyNumberFormat="1" applyFont="1" applyFill="1" applyBorder="1" applyAlignment="1" applyProtection="1">
      <alignment vertical="top" wrapText="1"/>
    </xf>
    <xf numFmtId="0" fontId="21" fillId="7" borderId="24" xfId="0" applyFont="1" applyFill="1" applyBorder="1" applyAlignment="1">
      <alignment horizontal="center" vertical="center" wrapText="1" readingOrder="1"/>
    </xf>
    <xf numFmtId="0" fontId="27" fillId="6" borderId="24" xfId="0" applyFont="1" applyFill="1" applyBorder="1" applyAlignment="1">
      <alignment vertical="top" wrapText="1"/>
    </xf>
    <xf numFmtId="0" fontId="27" fillId="6" borderId="65" xfId="0" applyNumberFormat="1" applyFont="1" applyFill="1" applyBorder="1" applyAlignment="1" applyProtection="1">
      <alignment vertical="top" wrapText="1"/>
    </xf>
    <xf numFmtId="0" fontId="27" fillId="0" borderId="0" xfId="0" applyFont="1" applyBorder="1" applyAlignment="1" applyProtection="1">
      <alignment vertical="center" wrapText="1"/>
      <protection locked="0"/>
    </xf>
    <xf numFmtId="0" fontId="27" fillId="0" borderId="8" xfId="0" applyFont="1" applyBorder="1" applyAlignment="1" applyProtection="1">
      <alignment vertical="center" wrapText="1"/>
      <protection locked="0"/>
    </xf>
    <xf numFmtId="39" fontId="27" fillId="0" borderId="64" xfId="1" applyNumberFormat="1" applyFont="1" applyFill="1" applyBorder="1" applyAlignment="1" applyProtection="1">
      <alignment horizontal="center" vertical="center" wrapText="1" readingOrder="1"/>
      <protection locked="0"/>
    </xf>
    <xf numFmtId="39" fontId="27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27" fillId="8" borderId="24" xfId="2" applyNumberFormat="1" applyFont="1" applyFill="1" applyBorder="1" applyAlignment="1" applyProtection="1">
      <alignment horizontal="center" vertical="center" wrapText="1" readingOrder="1"/>
    </xf>
    <xf numFmtId="10" fontId="27" fillId="8" borderId="65" xfId="2" applyNumberFormat="1" applyFont="1" applyFill="1" applyBorder="1" applyAlignment="1" applyProtection="1">
      <alignment horizontal="center" vertical="center" wrapText="1" readingOrder="1"/>
    </xf>
    <xf numFmtId="0" fontId="26" fillId="6" borderId="36" xfId="0" applyNumberFormat="1" applyFont="1" applyFill="1" applyBorder="1" applyAlignment="1" applyProtection="1">
      <alignment horizontal="center" vertical="center" wrapText="1" readingOrder="1"/>
    </xf>
    <xf numFmtId="0" fontId="26" fillId="6" borderId="63" xfId="0" applyNumberFormat="1" applyFont="1" applyFill="1" applyBorder="1" applyAlignment="1" applyProtection="1">
      <alignment horizontal="center" vertical="center" wrapText="1" readingOrder="1"/>
    </xf>
    <xf numFmtId="0" fontId="26" fillId="6" borderId="62" xfId="0" applyNumberFormat="1" applyFont="1" applyFill="1" applyBorder="1" applyAlignment="1" applyProtection="1">
      <alignment horizontal="center" vertical="center" wrapText="1" readingOrder="1"/>
    </xf>
    <xf numFmtId="0" fontId="26" fillId="6" borderId="35" xfId="0" applyNumberFormat="1" applyFont="1" applyFill="1" applyBorder="1" applyAlignment="1" applyProtection="1">
      <alignment horizontal="center" vertical="center" wrapText="1" readingOrder="1"/>
    </xf>
    <xf numFmtId="0" fontId="26" fillId="6" borderId="40" xfId="0" applyNumberFormat="1" applyFont="1" applyFill="1" applyBorder="1" applyAlignment="1" applyProtection="1">
      <alignment horizontal="center" vertical="center" wrapText="1" readingOrder="1"/>
    </xf>
    <xf numFmtId="39" fontId="27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27" fillId="0" borderId="40" xfId="1" applyNumberFormat="1" applyFont="1" applyFill="1" applyBorder="1" applyAlignment="1" applyProtection="1">
      <alignment horizontal="center" vertical="center" wrapText="1" readingOrder="1"/>
      <protection locked="0"/>
    </xf>
    <xf numFmtId="39" fontId="27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0" fontId="2" fillId="9" borderId="0" xfId="0" applyFont="1" applyFill="1" applyAlignment="1">
      <alignment horizontal="left" vertical="center"/>
    </xf>
    <xf numFmtId="0" fontId="29" fillId="4" borderId="42" xfId="0" applyFont="1" applyFill="1" applyBorder="1" applyAlignment="1">
      <alignment horizontal="left" vertical="center"/>
    </xf>
    <xf numFmtId="0" fontId="29" fillId="4" borderId="43" xfId="0" applyFont="1" applyFill="1" applyBorder="1" applyAlignment="1">
      <alignment horizontal="left" vertical="center"/>
    </xf>
    <xf numFmtId="0" fontId="29" fillId="4" borderId="44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0" fontId="23" fillId="5" borderId="0" xfId="0" applyFont="1" applyFill="1" applyBorder="1" applyAlignment="1">
      <alignment horizontal="left" vertical="center"/>
    </xf>
    <xf numFmtId="0" fontId="23" fillId="5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 applyProtection="1">
      <alignment vertical="center" wrapText="1"/>
      <protection locked="0"/>
    </xf>
    <xf numFmtId="0" fontId="19" fillId="4" borderId="1" xfId="0" applyFont="1" applyFill="1" applyBorder="1" applyAlignment="1" applyProtection="1">
      <alignment horizontal="left" vertical="center"/>
    </xf>
    <xf numFmtId="0" fontId="19" fillId="4" borderId="2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75" xfId="0" applyFont="1" applyFill="1" applyBorder="1" applyAlignment="1">
      <alignment horizontal="center" vertical="center"/>
    </xf>
    <xf numFmtId="0" fontId="27" fillId="6" borderId="28" xfId="0" applyFont="1" applyFill="1" applyBorder="1" applyAlignment="1">
      <alignment vertical="top" wrapText="1"/>
    </xf>
    <xf numFmtId="0" fontId="29" fillId="4" borderId="1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horizontal="left" vertical="center"/>
    </xf>
    <xf numFmtId="0" fontId="29" fillId="4" borderId="2" xfId="0" applyFont="1" applyFill="1" applyBorder="1" applyAlignment="1">
      <alignment horizontal="left" vertical="center"/>
    </xf>
    <xf numFmtId="0" fontId="26" fillId="6" borderId="38" xfId="0" applyFont="1" applyFill="1" applyBorder="1" applyAlignment="1">
      <alignment horizontal="center" vertical="center" wrapText="1" readingOrder="1"/>
    </xf>
    <xf numFmtId="0" fontId="26" fillId="6" borderId="35" xfId="0" applyFont="1" applyFill="1" applyBorder="1" applyAlignment="1">
      <alignment horizontal="center" vertical="center" wrapText="1" readingOrder="1"/>
    </xf>
    <xf numFmtId="0" fontId="26" fillId="6" borderId="36" xfId="0" applyFont="1" applyFill="1" applyBorder="1" applyAlignment="1">
      <alignment horizontal="center" vertical="center" wrapText="1" readingOrder="1"/>
    </xf>
    <xf numFmtId="0" fontId="26" fillId="6" borderId="39" xfId="0" applyFont="1" applyFill="1" applyBorder="1" applyAlignment="1">
      <alignment horizontal="center" vertical="center" wrapText="1" readingOrder="1"/>
    </xf>
    <xf numFmtId="39" fontId="27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10" fontId="27" fillId="8" borderId="28" xfId="2" applyNumberFormat="1" applyFont="1" applyFill="1" applyBorder="1" applyAlignment="1" applyProtection="1">
      <alignment horizontal="center" vertical="center" wrapText="1" readingOrder="1"/>
    </xf>
    <xf numFmtId="0" fontId="26" fillId="6" borderId="40" xfId="0" applyFont="1" applyFill="1" applyBorder="1" applyAlignment="1">
      <alignment horizontal="center" vertical="center" wrapText="1" readingOrder="1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27" fillId="0" borderId="14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 applyProtection="1">
      <alignment vertical="center" wrapText="1" readingOrder="1"/>
      <protection locked="0"/>
    </xf>
    <xf numFmtId="0" fontId="27" fillId="0" borderId="2" xfId="0" applyFont="1" applyFill="1" applyBorder="1" applyAlignment="1" applyProtection="1">
      <alignment vertical="center" wrapText="1" readingOrder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27" fillId="0" borderId="2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21" fillId="0" borderId="47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3" fillId="5" borderId="1" xfId="0" applyFont="1" applyFill="1" applyBorder="1" applyAlignment="1">
      <alignment horizontal="left" vertical="center" wrapText="1"/>
    </xf>
    <xf numFmtId="0" fontId="23" fillId="5" borderId="0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7" fillId="0" borderId="0" xfId="0" applyFont="1" applyFill="1" applyBorder="1" applyAlignment="1" applyProtection="1">
      <alignment horizontal="left" vertical="center" wrapText="1"/>
      <protection locked="0"/>
    </xf>
    <xf numFmtId="0" fontId="27" fillId="0" borderId="2" xfId="0" applyFont="1" applyFill="1" applyBorder="1" applyAlignment="1" applyProtection="1">
      <alignment horizontal="left" vertical="center" wrapText="1"/>
      <protection locked="0"/>
    </xf>
    <xf numFmtId="0" fontId="27" fillId="9" borderId="0" xfId="0" applyFont="1" applyFill="1" applyBorder="1" applyAlignment="1" applyProtection="1">
      <alignment horizontal="left" vertical="center" wrapText="1"/>
      <protection locked="0"/>
    </xf>
    <xf numFmtId="0" fontId="27" fillId="9" borderId="2" xfId="0" applyFont="1" applyFill="1" applyBorder="1" applyAlignment="1" applyProtection="1">
      <alignment horizontal="left" vertical="center" wrapText="1"/>
      <protection locked="0"/>
    </xf>
    <xf numFmtId="39" fontId="27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14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left" vertical="center" wrapText="1"/>
    </xf>
    <xf numFmtId="0" fontId="22" fillId="0" borderId="69" xfId="0" applyFont="1" applyFill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6" fillId="0" borderId="17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6" fillId="0" borderId="19" xfId="3" applyFont="1" applyFill="1" applyBorder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3" xfId="5"/>
    <cellStyle name="Porcentaje" xfId="2" builtinId="5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rgb="FFFF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 tint="-0.34998626667073579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70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9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9" formatCode="[$-10409]#,##0;\-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0" formatCode="General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6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9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9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9" formatCode="[$-10409]#,##0;\-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major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116416</xdr:colOff>
      <xdr:row>0</xdr:row>
      <xdr:rowOff>158750</xdr:rowOff>
    </xdr:from>
    <xdr:ext cx="1682750" cy="781471"/>
    <xdr:pic>
      <xdr:nvPicPr>
        <xdr:cNvPr id="3" name="Imagen 2">
          <a:extLst>
            <a:ext uri="{FF2B5EF4-FFF2-40B4-BE49-F238E27FC236}">
              <a16:creationId xmlns:a16="http://schemas.microsoft.com/office/drawing/2014/main" xmlns="" id="{2CB01F09-CE57-4AF0-848A-3F32D8F1C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6" y="158750"/>
          <a:ext cx="1682750" cy="781471"/>
        </a:xfrm>
        <a:prstGeom prst="rect">
          <a:avLst/>
        </a:prstGeom>
      </xdr:spPr>
    </xdr:pic>
    <xdr:clientData/>
  </xdr:oneCellAnchor>
  <xdr:twoCellAnchor>
    <xdr:from>
      <xdr:col>0</xdr:col>
      <xdr:colOff>85725</xdr:colOff>
      <xdr:row>67</xdr:row>
      <xdr:rowOff>19050</xdr:rowOff>
    </xdr:from>
    <xdr:to>
      <xdr:col>1</xdr:col>
      <xdr:colOff>212725</xdr:colOff>
      <xdr:row>73</xdr:row>
      <xdr:rowOff>102659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6A4BA564-F425-42B0-97AC-629BB6BBA40D}"/>
            </a:ext>
          </a:extLst>
        </xdr:cNvPr>
        <xdr:cNvSpPr txBox="1"/>
      </xdr:nvSpPr>
      <xdr:spPr>
        <a:xfrm>
          <a:off x="85725" y="15935325"/>
          <a:ext cx="2317750" cy="1226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 </a:t>
          </a:r>
          <a:r>
            <a:rPr lang="es-ES" sz="1200" b="0"/>
            <a:t>Realizado</a:t>
          </a:r>
          <a:r>
            <a:rPr lang="es-ES" sz="1200" b="0" baseline="0"/>
            <a:t> por:</a:t>
          </a:r>
        </a:p>
        <a:p>
          <a:pPr algn="ctr"/>
          <a:endParaRPr lang="es-ES" sz="1200" b="1" baseline="0"/>
        </a:p>
        <a:p>
          <a:pPr algn="ctr"/>
          <a:r>
            <a:rPr lang="es-ES" sz="1200" b="1"/>
            <a:t>Mary Leidy Acevedo</a:t>
          </a:r>
        </a:p>
        <a:p>
          <a:pPr algn="ctr"/>
          <a:r>
            <a:rPr lang="es-ES" sz="1200"/>
            <a:t>Enc. Depto. Presupuesto</a:t>
          </a:r>
          <a:r>
            <a:rPr lang="es-ES" sz="1100"/>
            <a:t>  </a:t>
          </a:r>
        </a:p>
      </xdr:txBody>
    </xdr:sp>
    <xdr:clientData/>
  </xdr:twoCellAnchor>
  <xdr:twoCellAnchor>
    <xdr:from>
      <xdr:col>1</xdr:col>
      <xdr:colOff>657225</xdr:colOff>
      <xdr:row>67</xdr:row>
      <xdr:rowOff>47625</xdr:rowOff>
    </xdr:from>
    <xdr:to>
      <xdr:col>3</xdr:col>
      <xdr:colOff>279689</xdr:colOff>
      <xdr:row>73</xdr:row>
      <xdr:rowOff>152401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D8C1B08B-D382-4229-B526-672B75220E21}"/>
            </a:ext>
          </a:extLst>
        </xdr:cNvPr>
        <xdr:cNvSpPr txBox="1"/>
      </xdr:nvSpPr>
      <xdr:spPr>
        <a:xfrm>
          <a:off x="2847975" y="15963900"/>
          <a:ext cx="2070389" cy="12477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Lic. Juana Elizabeth Cruz </a:t>
          </a:r>
        </a:p>
        <a:p>
          <a:pPr algn="ctr"/>
          <a:r>
            <a:rPr lang="es-ES" sz="1200"/>
            <a:t>Directora Financieo</a:t>
          </a:r>
        </a:p>
      </xdr:txBody>
    </xdr:sp>
    <xdr:clientData/>
  </xdr:twoCellAnchor>
  <xdr:twoCellAnchor>
    <xdr:from>
      <xdr:col>3</xdr:col>
      <xdr:colOff>990600</xdr:colOff>
      <xdr:row>67</xdr:row>
      <xdr:rowOff>180976</xdr:rowOff>
    </xdr:from>
    <xdr:to>
      <xdr:col>6</xdr:col>
      <xdr:colOff>434975</xdr:colOff>
      <xdr:row>73</xdr:row>
      <xdr:rowOff>123826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833EC285-F536-4507-AEAD-ED3C1725367F}"/>
            </a:ext>
          </a:extLst>
        </xdr:cNvPr>
        <xdr:cNvSpPr txBox="1"/>
      </xdr:nvSpPr>
      <xdr:spPr>
        <a:xfrm>
          <a:off x="5629275" y="16097251"/>
          <a:ext cx="2444750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 baseline="0"/>
            <a:t>Rosa Tavarez</a:t>
          </a:r>
        </a:p>
        <a:p>
          <a:pPr algn="ctr"/>
          <a:r>
            <a:rPr lang="es-ES" sz="1200"/>
            <a:t>Enc. Depto. Formulación Monitoreo</a:t>
          </a:r>
          <a:r>
            <a:rPr lang="es-ES" sz="1200" baseline="0"/>
            <a:t> y Evaluación de PPP</a:t>
          </a:r>
          <a:endParaRPr lang="es-ES" sz="1200"/>
        </a:p>
      </xdr:txBody>
    </xdr:sp>
    <xdr:clientData/>
  </xdr:twoCellAnchor>
  <xdr:twoCellAnchor>
    <xdr:from>
      <xdr:col>6</xdr:col>
      <xdr:colOff>552450</xdr:colOff>
      <xdr:row>67</xdr:row>
      <xdr:rowOff>57150</xdr:rowOff>
    </xdr:from>
    <xdr:to>
      <xdr:col>9</xdr:col>
      <xdr:colOff>849841</xdr:colOff>
      <xdr:row>73</xdr:row>
      <xdr:rowOff>157432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76766DA6-4EDD-45F5-8D37-949A010F1C40}"/>
            </a:ext>
          </a:extLst>
        </xdr:cNvPr>
        <xdr:cNvSpPr txBox="1"/>
      </xdr:nvSpPr>
      <xdr:spPr>
        <a:xfrm>
          <a:off x="8191500" y="15973425"/>
          <a:ext cx="3450166" cy="12432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Validado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Felipe Rodríguez</a:t>
          </a:r>
        </a:p>
        <a:p>
          <a:pPr algn="ctr"/>
          <a:r>
            <a:rPr lang="es-ES" sz="1200"/>
            <a:t>Director de Planificación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148166</xdr:rowOff>
    </xdr:from>
    <xdr:ext cx="168275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B722BAF9-5988-4173-9E6F-5A263EC3D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48166"/>
          <a:ext cx="1682750" cy="781471"/>
        </a:xfrm>
        <a:prstGeom prst="rect">
          <a:avLst/>
        </a:prstGeom>
      </xdr:spPr>
    </xdr:pic>
    <xdr:clientData/>
  </xdr:oneCellAnchor>
  <xdr:twoCellAnchor>
    <xdr:from>
      <xdr:col>0</xdr:col>
      <xdr:colOff>85725</xdr:colOff>
      <xdr:row>71</xdr:row>
      <xdr:rowOff>19050</xdr:rowOff>
    </xdr:from>
    <xdr:to>
      <xdr:col>1</xdr:col>
      <xdr:colOff>212725</xdr:colOff>
      <xdr:row>77</xdr:row>
      <xdr:rowOff>102659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6461ECB2-4D23-43E8-AD41-A407DB6E309A}"/>
            </a:ext>
          </a:extLst>
        </xdr:cNvPr>
        <xdr:cNvSpPr txBox="1"/>
      </xdr:nvSpPr>
      <xdr:spPr>
        <a:xfrm>
          <a:off x="85725" y="15935325"/>
          <a:ext cx="2317750" cy="1226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 </a:t>
          </a:r>
          <a:r>
            <a:rPr lang="es-ES" sz="1200" b="0"/>
            <a:t>Realizado</a:t>
          </a:r>
          <a:r>
            <a:rPr lang="es-ES" sz="1200" b="0" baseline="0"/>
            <a:t> por:</a:t>
          </a:r>
        </a:p>
        <a:p>
          <a:pPr algn="ctr"/>
          <a:endParaRPr lang="es-ES" sz="1200" b="1" baseline="0"/>
        </a:p>
        <a:p>
          <a:pPr algn="ctr"/>
          <a:r>
            <a:rPr lang="es-ES" sz="1200" b="1"/>
            <a:t>Mary</a:t>
          </a:r>
          <a:r>
            <a:rPr lang="es-ES" sz="1200" b="1" baseline="0"/>
            <a:t> Leidy Acevedo</a:t>
          </a:r>
          <a:endParaRPr lang="es-ES" sz="1200" b="1"/>
        </a:p>
        <a:p>
          <a:pPr algn="ctr"/>
          <a:r>
            <a:rPr lang="es-ES" sz="1200"/>
            <a:t>Enc. Depto. Presupuesto</a:t>
          </a:r>
          <a:r>
            <a:rPr lang="es-ES" sz="1100"/>
            <a:t>  </a:t>
          </a:r>
        </a:p>
      </xdr:txBody>
    </xdr:sp>
    <xdr:clientData/>
  </xdr:twoCellAnchor>
  <xdr:twoCellAnchor>
    <xdr:from>
      <xdr:col>1</xdr:col>
      <xdr:colOff>657225</xdr:colOff>
      <xdr:row>71</xdr:row>
      <xdr:rowOff>47625</xdr:rowOff>
    </xdr:from>
    <xdr:to>
      <xdr:col>3</xdr:col>
      <xdr:colOff>279689</xdr:colOff>
      <xdr:row>77</xdr:row>
      <xdr:rowOff>152401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87AEE76E-C6FA-4088-AC74-25E395A35148}"/>
            </a:ext>
          </a:extLst>
        </xdr:cNvPr>
        <xdr:cNvSpPr txBox="1"/>
      </xdr:nvSpPr>
      <xdr:spPr>
        <a:xfrm>
          <a:off x="2847975" y="15963900"/>
          <a:ext cx="2070389" cy="12477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Juana</a:t>
          </a:r>
          <a:r>
            <a:rPr lang="es-ES" sz="1200" b="1" baseline="0"/>
            <a:t> Elizabeth Cruz </a:t>
          </a:r>
          <a:endParaRPr lang="es-ES" sz="1200" b="1"/>
        </a:p>
        <a:p>
          <a:pPr algn="ctr"/>
          <a:r>
            <a:rPr lang="es-ES" sz="1200"/>
            <a:t>Directora Financiero</a:t>
          </a:r>
        </a:p>
      </xdr:txBody>
    </xdr:sp>
    <xdr:clientData/>
  </xdr:twoCellAnchor>
  <xdr:twoCellAnchor>
    <xdr:from>
      <xdr:col>3</xdr:col>
      <xdr:colOff>990600</xdr:colOff>
      <xdr:row>71</xdr:row>
      <xdr:rowOff>180976</xdr:rowOff>
    </xdr:from>
    <xdr:to>
      <xdr:col>6</xdr:col>
      <xdr:colOff>434975</xdr:colOff>
      <xdr:row>77</xdr:row>
      <xdr:rowOff>123826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7554DA3F-7C11-459F-A8C0-A906C8E82F96}"/>
            </a:ext>
          </a:extLst>
        </xdr:cNvPr>
        <xdr:cNvSpPr txBox="1"/>
      </xdr:nvSpPr>
      <xdr:spPr>
        <a:xfrm>
          <a:off x="5629275" y="16097251"/>
          <a:ext cx="2444750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 baseline="0"/>
            <a:t>Rosa Tavarez </a:t>
          </a:r>
        </a:p>
        <a:p>
          <a:pPr algn="ctr"/>
          <a:r>
            <a:rPr lang="es-ES" sz="1200"/>
            <a:t>Enc. Depto. Formulación Monitoreo</a:t>
          </a:r>
          <a:r>
            <a:rPr lang="es-ES" sz="1200" baseline="0"/>
            <a:t> y Evaluación de PPP</a:t>
          </a:r>
          <a:endParaRPr lang="es-ES" sz="1200"/>
        </a:p>
      </xdr:txBody>
    </xdr:sp>
    <xdr:clientData/>
  </xdr:twoCellAnchor>
  <xdr:twoCellAnchor>
    <xdr:from>
      <xdr:col>6</xdr:col>
      <xdr:colOff>552450</xdr:colOff>
      <xdr:row>71</xdr:row>
      <xdr:rowOff>57150</xdr:rowOff>
    </xdr:from>
    <xdr:to>
      <xdr:col>9</xdr:col>
      <xdr:colOff>849841</xdr:colOff>
      <xdr:row>77</xdr:row>
      <xdr:rowOff>157432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F4FFB670-9314-4CC0-BD07-052D691AC206}"/>
            </a:ext>
          </a:extLst>
        </xdr:cNvPr>
        <xdr:cNvSpPr txBox="1"/>
      </xdr:nvSpPr>
      <xdr:spPr>
        <a:xfrm>
          <a:off x="8191500" y="15973425"/>
          <a:ext cx="3450166" cy="12432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Validado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Felipe Rodríguez</a:t>
          </a:r>
        </a:p>
        <a:p>
          <a:pPr algn="ctr"/>
          <a:r>
            <a:rPr lang="es-ES" sz="1200"/>
            <a:t>Director de Planificación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148166</xdr:rowOff>
    </xdr:from>
    <xdr:ext cx="168275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7BD79C81-FE35-4C40-85F0-D854241B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48166"/>
          <a:ext cx="1682750" cy="781471"/>
        </a:xfrm>
        <a:prstGeom prst="rect">
          <a:avLst/>
        </a:prstGeom>
      </xdr:spPr>
    </xdr:pic>
    <xdr:clientData/>
  </xdr:oneCellAnchor>
  <xdr:twoCellAnchor>
    <xdr:from>
      <xdr:col>0</xdr:col>
      <xdr:colOff>85725</xdr:colOff>
      <xdr:row>60</xdr:row>
      <xdr:rowOff>19051</xdr:rowOff>
    </xdr:from>
    <xdr:to>
      <xdr:col>1</xdr:col>
      <xdr:colOff>212725</xdr:colOff>
      <xdr:row>65</xdr:row>
      <xdr:rowOff>133351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6C189AFF-67D8-47B9-97E9-246F5B91B207}"/>
            </a:ext>
          </a:extLst>
        </xdr:cNvPr>
        <xdr:cNvSpPr txBox="1"/>
      </xdr:nvSpPr>
      <xdr:spPr>
        <a:xfrm>
          <a:off x="85725" y="13544551"/>
          <a:ext cx="2317750" cy="971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 </a:t>
          </a:r>
          <a:r>
            <a:rPr lang="es-ES" sz="1200" b="0"/>
            <a:t>Realizado</a:t>
          </a:r>
          <a:r>
            <a:rPr lang="es-ES" sz="1200" b="0" baseline="0"/>
            <a:t> por:</a:t>
          </a:r>
        </a:p>
        <a:p>
          <a:pPr algn="ctr"/>
          <a:endParaRPr lang="es-ES" sz="1200" b="1" baseline="0"/>
        </a:p>
        <a:p>
          <a:pPr algn="ctr"/>
          <a:r>
            <a:rPr lang="es-ES" sz="1200" b="1"/>
            <a:t>Mary Leidy Acevedo</a:t>
          </a:r>
        </a:p>
        <a:p>
          <a:pPr algn="ctr"/>
          <a:r>
            <a:rPr lang="es-ES" sz="1200"/>
            <a:t>Enc. Depto. Presupuesto</a:t>
          </a:r>
          <a:r>
            <a:rPr lang="es-ES" sz="1100"/>
            <a:t>  </a:t>
          </a:r>
        </a:p>
      </xdr:txBody>
    </xdr:sp>
    <xdr:clientData/>
  </xdr:twoCellAnchor>
  <xdr:twoCellAnchor>
    <xdr:from>
      <xdr:col>1</xdr:col>
      <xdr:colOff>666750</xdr:colOff>
      <xdr:row>59</xdr:row>
      <xdr:rowOff>171450</xdr:rowOff>
    </xdr:from>
    <xdr:to>
      <xdr:col>3</xdr:col>
      <xdr:colOff>289214</xdr:colOff>
      <xdr:row>65</xdr:row>
      <xdr:rowOff>114300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8C6AB9EC-BD8B-4214-838E-9481F10B6284}"/>
            </a:ext>
          </a:extLst>
        </xdr:cNvPr>
        <xdr:cNvSpPr txBox="1"/>
      </xdr:nvSpPr>
      <xdr:spPr>
        <a:xfrm>
          <a:off x="2857500" y="13506450"/>
          <a:ext cx="2070389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Juana Elizabeth</a:t>
          </a:r>
          <a:r>
            <a:rPr lang="es-ES" sz="1200" b="1" baseline="0"/>
            <a:t> Cruz</a:t>
          </a:r>
          <a:endParaRPr lang="es-ES" sz="1200" b="1"/>
        </a:p>
        <a:p>
          <a:pPr algn="ctr"/>
          <a:r>
            <a:rPr lang="es-ES" sz="1200"/>
            <a:t>Director Financiero</a:t>
          </a:r>
        </a:p>
      </xdr:txBody>
    </xdr:sp>
    <xdr:clientData/>
  </xdr:twoCellAnchor>
  <xdr:twoCellAnchor>
    <xdr:from>
      <xdr:col>4</xdr:col>
      <xdr:colOff>19050</xdr:colOff>
      <xdr:row>60</xdr:row>
      <xdr:rowOff>47626</xdr:rowOff>
    </xdr:from>
    <xdr:to>
      <xdr:col>6</xdr:col>
      <xdr:colOff>463550</xdr:colOff>
      <xdr:row>66</xdr:row>
      <xdr:rowOff>76201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A1BFF336-0DD1-4A42-85D4-0A30A97F923B}"/>
            </a:ext>
          </a:extLst>
        </xdr:cNvPr>
        <xdr:cNvSpPr txBox="1"/>
      </xdr:nvSpPr>
      <xdr:spPr>
        <a:xfrm>
          <a:off x="5657850" y="13573126"/>
          <a:ext cx="2444750" cy="1076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 baseline="0"/>
            <a:t>Rosa Tavarez</a:t>
          </a:r>
        </a:p>
        <a:p>
          <a:pPr algn="ctr"/>
          <a:r>
            <a:rPr lang="es-ES" sz="1200"/>
            <a:t>Enc. Depto. Formulación Monitoreo</a:t>
          </a:r>
          <a:r>
            <a:rPr lang="es-ES" sz="1200" baseline="0"/>
            <a:t> y Evaluación de PPP</a:t>
          </a:r>
          <a:endParaRPr lang="es-ES" sz="1200"/>
        </a:p>
      </xdr:txBody>
    </xdr:sp>
    <xdr:clientData/>
  </xdr:twoCellAnchor>
  <xdr:twoCellAnchor>
    <xdr:from>
      <xdr:col>6</xdr:col>
      <xdr:colOff>552450</xdr:colOff>
      <xdr:row>59</xdr:row>
      <xdr:rowOff>104775</xdr:rowOff>
    </xdr:from>
    <xdr:to>
      <xdr:col>9</xdr:col>
      <xdr:colOff>849841</xdr:colOff>
      <xdr:row>66</xdr:row>
      <xdr:rowOff>14557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367027C6-8FCB-4880-A76A-BEEB9E891816}"/>
            </a:ext>
          </a:extLst>
        </xdr:cNvPr>
        <xdr:cNvSpPr txBox="1"/>
      </xdr:nvSpPr>
      <xdr:spPr>
        <a:xfrm>
          <a:off x="8191500" y="13439775"/>
          <a:ext cx="3297766" cy="11480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Validado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Felipe Rodríguez</a:t>
          </a:r>
        </a:p>
        <a:p>
          <a:pPr algn="ctr"/>
          <a:r>
            <a:rPr lang="es-ES" sz="1200"/>
            <a:t>Director de Planificación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790575</xdr:colOff>
      <xdr:row>3</xdr:row>
      <xdr:rowOff>98806</xdr:rowOff>
    </xdr:to>
    <xdr:pic>
      <xdr:nvPicPr>
        <xdr:cNvPr id="3" name="Imagen 2" descr="LOGO 100%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28575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uesto\Respaldo%20de%20carpeta%20compartida%20local\Carpeta%20Compartida\2021\Ejecuciones\9.%20Septiembre\OAI\3er%20trimestre%20Seguimiento%20DEG-FORE013-%20PROGRAMA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 12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44:J46" totalsRowShown="0" headerRowDxfId="54" dataDxfId="52" headerRowBorderDxfId="53" tableBorderDxfId="51" totalsRowBorderDxfId="50">
  <autoFilter ref="A44:J46">
    <filterColumn colId="0" hiddenButton="1"/>
    <filterColumn colId="1" hiddenButton="1"/>
    <filterColumn colId="2" hiddenButton="1"/>
    <filterColumn colId="3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Producto" dataDxfId="49" dataCellStyle="Normal 2"/>
    <tableColumn id="2" name="Indicador" dataDxfId="48" dataCellStyle="Normal 2"/>
    <tableColumn id="3" name="Física_x000a_(A)" dataDxfId="47" dataCellStyle="Millares 2"/>
    <tableColumn id="4" name="Financiera_x000a_(B)" dataDxfId="46" dataCellStyle="Millares 2">
      <calculatedColumnFormula>+A39</calculatedColumnFormula>
    </tableColumn>
    <tableColumn id="10" name="Física_x000a_(C )" dataDxfId="45" dataCellStyle="Millares 2"/>
    <tableColumn id="9" name="Financiera_x000a_(D)" dataDxfId="44" dataCellStyle="Millares 2"/>
    <tableColumn id="5" name="Física _x000a_(C)" dataDxfId="43" dataCellStyle="Millares 2"/>
    <tableColumn id="6" name="Financiera _x000a_ (D)" dataDxfId="42"/>
    <tableColumn id="7" name="Física %_x000a_ E=C/A" dataDxfId="41">
      <calculatedColumnFormula>+Tabla1[[#This Row],[Física 
(C)]]/Tabla1[[#This Row],[Física
(C )]]</calculatedColumnFormula>
    </tableColumn>
    <tableColumn id="8" name="Financiero % _x000a_F=D/B" dataDxfId="40">
      <calculatedColumnFormula>+Tabla1[[#This Row],[Financiera 
 (D)]]/Tabla1[[#This Row],[Financiera
(D)]]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43:J45" totalsRowShown="0" headerRowDxfId="39" dataDxfId="37" headerRowBorderDxfId="38" tableBorderDxfId="36" totalsRowBorderDxfId="35">
  <autoFilter ref="A43:J45"/>
  <tableColumns count="10">
    <tableColumn id="1" name="Producto" dataDxfId="34" dataCellStyle="Normal 2"/>
    <tableColumn id="2" name="Indicador" dataDxfId="33" dataCellStyle="Normal 2"/>
    <tableColumn id="3" name="Física_x000a_(A)" dataDxfId="32" dataCellStyle="Porcentaje"/>
    <tableColumn id="4" name="Financiera_x000a_(B)" dataDxfId="31" dataCellStyle="Millares"/>
    <tableColumn id="10" name="Física_x000a_(C )" dataDxfId="30" dataCellStyle="Millares 2"/>
    <tableColumn id="9" name="Financiera_x000a_(D)" dataDxfId="29" dataCellStyle="Millares 2"/>
    <tableColumn id="5" name="Física _x000a_(C)" dataDxfId="28" dataCellStyle="Millares 2"/>
    <tableColumn id="6" name="Financiera _x000a_ (D)" dataDxfId="27" dataCellStyle="Millares"/>
    <tableColumn id="7" name="Física %_x000a_ E=C/A" dataDxfId="26" dataCellStyle="Porcentaje">
      <calculatedColumnFormula>+Tabla13[[#This Row],[Física 
(C)]]/Tabla13[[#This Row],[Física
(C )]]</calculatedColumnFormula>
    </tableColumn>
    <tableColumn id="8" name="Financiero % _x000a_F=D/B" dataDxfId="25">
      <calculatedColumnFormula>+Tabla13[[#This Row],[Financiera 
 (D)]]/Tabla13[[#This Row],[Financiera
(D)]]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3" name="Tabla134" displayName="Tabla134" ref="A42:J44" totalsRowCount="1" headerRowDxfId="24" dataDxfId="22" headerRowBorderDxfId="23" tableBorderDxfId="21" totalsRowBorderDxfId="20">
  <autoFilter ref="A42:J43"/>
  <tableColumns count="10">
    <tableColumn id="1" name="Producto" dataDxfId="19" totalsRowDxfId="9" dataCellStyle="Normal 2"/>
    <tableColumn id="2" name="Indicador" dataDxfId="18" totalsRowDxfId="8" dataCellStyle="Normal 2"/>
    <tableColumn id="3" name="Física_x000a_(A)" dataDxfId="17" totalsRowDxfId="7" dataCellStyle="Millares 2"/>
    <tableColumn id="4" name="Financiera_x000a_(B)" dataDxfId="16" totalsRowDxfId="6" dataCellStyle="Millares 2"/>
    <tableColumn id="10" name="Física_x000a_(C )" dataDxfId="15" totalsRowDxfId="5" dataCellStyle="Millares 2"/>
    <tableColumn id="9" name="Financiera_x000a_(D)" dataDxfId="14" totalsRowDxfId="4" dataCellStyle="Millares 2"/>
    <tableColumn id="5" name="Física _x000a_(E)" dataDxfId="13" totalsRowDxfId="3" dataCellStyle="Millares"/>
    <tableColumn id="6" name="Financiera _x000a_ (F)" dataDxfId="12" totalsRowDxfId="2" dataCellStyle="Millares"/>
    <tableColumn id="7" name="Física %_x000a_ E=C/A" totalsRowFunction="custom" dataDxfId="11" totalsRowDxfId="1" dataCellStyle="Porcentaje">
      <calculatedColumnFormula>+Tabla134[Física 
(E)]/Tabla134[Física
(C )]</calculatedColumnFormula>
      <totalsRowFormula>+Tabla134[Física
(C )]/Tabla134[Física
(A)]</totalsRowFormula>
    </tableColumn>
    <tableColumn id="8" name="Financiero % _x000a_F=D/B" dataDxfId="10" totalsRowDxfId="0">
      <calculatedColumnFormula>+Tabla134[Financiera 
 (F)]/Tabla134[Financiera
(D)]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P92"/>
  <sheetViews>
    <sheetView showGridLines="0" view="pageBreakPreview" topLeftCell="A43" zoomScale="90" zoomScaleNormal="90" zoomScaleSheetLayoutView="90" workbookViewId="0">
      <selection activeCell="B54" sqref="B54:J54"/>
    </sheetView>
  </sheetViews>
  <sheetFormatPr baseColWidth="10" defaultColWidth="11.44140625" defaultRowHeight="14.4" x14ac:dyDescent="0.3"/>
  <cols>
    <col min="1" max="1" width="29.33203125" style="19" customWidth="1"/>
    <col min="2" max="2" width="21.6640625" style="19" customWidth="1"/>
    <col min="3" max="4" width="15" style="19" customWidth="1"/>
    <col min="5" max="6" width="15" style="24" customWidth="1"/>
    <col min="7" max="7" width="18.44140625" style="19" customWidth="1"/>
    <col min="8" max="8" width="17.109375" style="19" bestFit="1" customWidth="1"/>
    <col min="9" max="10" width="15" style="19" customWidth="1"/>
    <col min="11" max="11" width="40.109375" style="19" hidden="1" customWidth="1"/>
    <col min="12" max="12" width="26.109375" style="19" hidden="1" customWidth="1"/>
    <col min="13" max="13" width="20.44140625" style="19" bestFit="1" customWidth="1"/>
    <col min="14" max="14" width="17.5546875" style="19" bestFit="1" customWidth="1"/>
    <col min="15" max="15" width="17" style="19" bestFit="1" customWidth="1"/>
    <col min="16" max="16384" width="11.44140625" style="19"/>
  </cols>
  <sheetData>
    <row r="1" spans="1:12" s="20" customFormat="1" ht="27.75" customHeight="1" thickBot="1" x14ac:dyDescent="0.35">
      <c r="A1" s="46"/>
      <c r="B1" s="196" t="s">
        <v>188</v>
      </c>
      <c r="C1" s="197"/>
      <c r="D1" s="197"/>
      <c r="E1" s="197"/>
      <c r="F1" s="197"/>
      <c r="G1" s="197"/>
      <c r="H1" s="197"/>
      <c r="I1" s="197"/>
      <c r="J1" s="198"/>
    </row>
    <row r="2" spans="1:12" s="20" customFormat="1" ht="21" customHeight="1" thickBot="1" x14ac:dyDescent="0.35">
      <c r="A2" s="47"/>
      <c r="B2" s="199" t="s">
        <v>15</v>
      </c>
      <c r="C2" s="200"/>
      <c r="D2" s="199" t="s">
        <v>16</v>
      </c>
      <c r="E2" s="200"/>
      <c r="F2" s="200"/>
      <c r="G2" s="200"/>
      <c r="H2" s="201"/>
      <c r="I2" s="48" t="s">
        <v>17</v>
      </c>
      <c r="J2" s="49" t="s">
        <v>18</v>
      </c>
    </row>
    <row r="3" spans="1:12" s="20" customFormat="1" ht="35.25" customHeight="1" thickBot="1" x14ac:dyDescent="0.35">
      <c r="A3" s="50"/>
      <c r="B3" s="202" t="s">
        <v>19</v>
      </c>
      <c r="C3" s="203"/>
      <c r="D3" s="202" t="s">
        <v>224</v>
      </c>
      <c r="E3" s="203"/>
      <c r="F3" s="203"/>
      <c r="G3" s="203"/>
      <c r="H3" s="204"/>
      <c r="I3" s="51">
        <v>43846</v>
      </c>
      <c r="J3" s="52">
        <v>5</v>
      </c>
    </row>
    <row r="4" spans="1:12" s="1" customFormat="1" ht="3" customHeight="1" x14ac:dyDescent="0.3">
      <c r="A4" s="205"/>
      <c r="B4" s="206"/>
      <c r="C4" s="206"/>
      <c r="D4" s="207"/>
      <c r="E4" s="207"/>
      <c r="F4" s="207"/>
      <c r="G4" s="207"/>
      <c r="H4" s="207"/>
      <c r="I4" s="206"/>
      <c r="J4" s="208"/>
      <c r="K4" s="2"/>
      <c r="L4" s="2"/>
    </row>
    <row r="5" spans="1:12" s="1" customFormat="1" ht="3" customHeight="1" x14ac:dyDescent="0.3">
      <c r="A5" s="209"/>
      <c r="B5" s="210"/>
      <c r="C5" s="210"/>
      <c r="D5" s="210"/>
      <c r="E5" s="210"/>
      <c r="F5" s="210"/>
      <c r="G5" s="210"/>
      <c r="H5" s="210"/>
      <c r="I5" s="210"/>
      <c r="J5" s="211"/>
      <c r="K5" s="2"/>
      <c r="L5" s="2"/>
    </row>
    <row r="6" spans="1:12" s="1" customFormat="1" ht="3" customHeight="1" x14ac:dyDescent="0.3">
      <c r="A6" s="212"/>
      <c r="B6" s="213"/>
      <c r="C6" s="213"/>
      <c r="D6" s="213"/>
      <c r="E6" s="213"/>
      <c r="F6" s="213"/>
      <c r="G6" s="213"/>
      <c r="H6" s="213"/>
      <c r="I6" s="213"/>
      <c r="J6" s="214"/>
      <c r="K6" s="2"/>
      <c r="L6" s="2"/>
    </row>
    <row r="7" spans="1:12" s="20" customFormat="1" ht="15.6" x14ac:dyDescent="0.3">
      <c r="A7" s="215" t="s">
        <v>202</v>
      </c>
      <c r="B7" s="216"/>
      <c r="C7" s="216"/>
      <c r="D7" s="216"/>
      <c r="E7" s="216"/>
      <c r="F7" s="216"/>
      <c r="G7" s="216"/>
      <c r="H7" s="216"/>
      <c r="I7" s="216"/>
      <c r="J7" s="217"/>
      <c r="K7" s="21"/>
      <c r="L7" s="21"/>
    </row>
    <row r="8" spans="1:12" s="1" customFormat="1" ht="3" customHeight="1" x14ac:dyDescent="0.3">
      <c r="A8" s="218"/>
      <c r="B8" s="207"/>
      <c r="C8" s="207"/>
      <c r="D8" s="207"/>
      <c r="E8" s="207"/>
      <c r="F8" s="207"/>
      <c r="G8" s="207"/>
      <c r="H8" s="207"/>
      <c r="I8" s="207"/>
      <c r="J8" s="219"/>
      <c r="K8" s="2"/>
      <c r="L8" s="2"/>
    </row>
    <row r="9" spans="1:12" s="20" customFormat="1" ht="15.6" x14ac:dyDescent="0.3">
      <c r="A9" s="220" t="s">
        <v>20</v>
      </c>
      <c r="B9" s="221"/>
      <c r="C9" s="221"/>
      <c r="D9" s="221"/>
      <c r="E9" s="221"/>
      <c r="F9" s="221"/>
      <c r="G9" s="221"/>
      <c r="H9" s="221"/>
      <c r="I9" s="221"/>
      <c r="J9" s="222"/>
      <c r="K9" s="21"/>
      <c r="L9" s="21"/>
    </row>
    <row r="10" spans="1:12" s="1" customFormat="1" ht="3" customHeight="1" x14ac:dyDescent="0.3">
      <c r="A10" s="223"/>
      <c r="B10" s="224"/>
      <c r="C10" s="224"/>
      <c r="D10" s="224"/>
      <c r="E10" s="224"/>
      <c r="F10" s="224"/>
      <c r="G10" s="224"/>
      <c r="H10" s="224"/>
      <c r="I10" s="224"/>
      <c r="J10" s="225"/>
      <c r="K10" s="2"/>
      <c r="L10" s="2"/>
    </row>
    <row r="11" spans="1:12" x14ac:dyDescent="0.3">
      <c r="A11" s="101" t="s">
        <v>21</v>
      </c>
      <c r="B11" s="193" t="s">
        <v>225</v>
      </c>
      <c r="C11" s="194"/>
      <c r="D11" s="194"/>
      <c r="E11" s="194"/>
      <c r="F11" s="194"/>
      <c r="G11" s="194"/>
      <c r="H11" s="194"/>
      <c r="I11" s="194"/>
      <c r="J11" s="195"/>
      <c r="K11" s="20"/>
      <c r="L11" s="20"/>
    </row>
    <row r="12" spans="1:12" s="1" customFormat="1" x14ac:dyDescent="0.3">
      <c r="A12" s="102" t="s">
        <v>197</v>
      </c>
      <c r="B12" s="54" t="s">
        <v>226</v>
      </c>
      <c r="C12" s="55"/>
      <c r="D12" s="55"/>
      <c r="E12" s="55"/>
      <c r="F12" s="55"/>
      <c r="G12" s="55"/>
      <c r="H12" s="55"/>
      <c r="I12" s="55"/>
      <c r="J12" s="103"/>
      <c r="K12" s="2"/>
      <c r="L12" s="2"/>
    </row>
    <row r="13" spans="1:12" s="1" customFormat="1" x14ac:dyDescent="0.3">
      <c r="A13" s="102" t="s">
        <v>212</v>
      </c>
      <c r="B13" s="56" t="s">
        <v>227</v>
      </c>
      <c r="C13" s="55"/>
      <c r="D13" s="55"/>
      <c r="E13" s="55"/>
      <c r="F13" s="55"/>
      <c r="G13" s="55"/>
      <c r="H13" s="55"/>
      <c r="I13" s="55"/>
      <c r="J13" s="103"/>
      <c r="K13" s="2"/>
      <c r="L13" s="2"/>
    </row>
    <row r="14" spans="1:12" ht="51.75" customHeight="1" x14ac:dyDescent="0.3">
      <c r="A14" s="101" t="s">
        <v>186</v>
      </c>
      <c r="B14" s="226" t="s">
        <v>228</v>
      </c>
      <c r="C14" s="227"/>
      <c r="D14" s="227"/>
      <c r="E14" s="227"/>
      <c r="F14" s="227"/>
      <c r="G14" s="227"/>
      <c r="H14" s="227"/>
      <c r="I14" s="227"/>
      <c r="J14" s="228"/>
    </row>
    <row r="15" spans="1:12" ht="64.5" customHeight="1" x14ac:dyDescent="0.3">
      <c r="A15" s="101" t="s">
        <v>187</v>
      </c>
      <c r="B15" s="226" t="s">
        <v>229</v>
      </c>
      <c r="C15" s="227"/>
      <c r="D15" s="227"/>
      <c r="E15" s="227"/>
      <c r="F15" s="227"/>
      <c r="G15" s="227"/>
      <c r="H15" s="227"/>
      <c r="I15" s="227"/>
      <c r="J15" s="228"/>
    </row>
    <row r="16" spans="1:12" s="1" customFormat="1" ht="3" customHeight="1" x14ac:dyDescent="0.3">
      <c r="A16" s="104"/>
      <c r="B16" s="57"/>
      <c r="C16" s="57"/>
      <c r="D16" s="57"/>
      <c r="E16" s="57"/>
      <c r="F16" s="57"/>
      <c r="G16" s="57"/>
      <c r="H16" s="57"/>
      <c r="I16" s="57"/>
      <c r="J16" s="105"/>
      <c r="K16" s="2"/>
      <c r="L16" s="2"/>
    </row>
    <row r="17" spans="1:16" ht="18.75" customHeight="1" x14ac:dyDescent="0.3">
      <c r="A17" s="188" t="s">
        <v>22</v>
      </c>
      <c r="B17" s="189"/>
      <c r="C17" s="189"/>
      <c r="D17" s="189"/>
      <c r="E17" s="189"/>
      <c r="F17" s="189"/>
      <c r="G17" s="189"/>
      <c r="H17" s="189"/>
      <c r="I17" s="189"/>
      <c r="J17" s="190"/>
    </row>
    <row r="18" spans="1:16" s="1" customFormat="1" ht="3" customHeight="1" x14ac:dyDescent="0.3">
      <c r="A18" s="106"/>
      <c r="B18" s="58"/>
      <c r="C18" s="59"/>
      <c r="D18" s="59"/>
      <c r="E18" s="59"/>
      <c r="F18" s="59"/>
      <c r="G18" s="59"/>
      <c r="H18" s="59"/>
      <c r="I18" s="59"/>
      <c r="J18" s="107"/>
      <c r="L18" s="2"/>
    </row>
    <row r="19" spans="1:16" ht="18" customHeight="1" x14ac:dyDescent="0.3">
      <c r="A19" s="101" t="s">
        <v>0</v>
      </c>
      <c r="B19" s="141">
        <v>2</v>
      </c>
      <c r="C19" s="235" t="s">
        <v>237</v>
      </c>
      <c r="D19" s="235"/>
      <c r="E19" s="235"/>
      <c r="F19" s="235"/>
      <c r="G19" s="235"/>
      <c r="H19" s="235"/>
      <c r="I19" s="235"/>
      <c r="J19" s="236"/>
      <c r="K19" s="19" t="s">
        <v>194</v>
      </c>
    </row>
    <row r="20" spans="1:16" s="1" customFormat="1" ht="3" customHeight="1" x14ac:dyDescent="0.3">
      <c r="A20" s="106"/>
      <c r="B20" s="142"/>
      <c r="C20" s="143"/>
      <c r="D20" s="143"/>
      <c r="E20" s="143"/>
      <c r="F20" s="143"/>
      <c r="G20" s="143"/>
      <c r="H20" s="143"/>
      <c r="I20" s="143"/>
      <c r="J20" s="144"/>
      <c r="L20" s="2"/>
    </row>
    <row r="21" spans="1:16" ht="39.75" customHeight="1" x14ac:dyDescent="0.3">
      <c r="A21" s="101" t="s">
        <v>1</v>
      </c>
      <c r="B21" s="145">
        <v>2.4</v>
      </c>
      <c r="C21" s="235" t="s">
        <v>54</v>
      </c>
      <c r="D21" s="235"/>
      <c r="E21" s="235"/>
      <c r="F21" s="235"/>
      <c r="G21" s="235"/>
      <c r="H21" s="235"/>
      <c r="I21" s="235"/>
      <c r="J21" s="236"/>
      <c r="K21" s="26" t="s">
        <v>195</v>
      </c>
      <c r="L21" s="22"/>
      <c r="M21" s="22"/>
      <c r="N21" s="22"/>
      <c r="O21" s="22"/>
      <c r="P21" s="22"/>
    </row>
    <row r="22" spans="1:16" s="1" customFormat="1" ht="3" customHeight="1" x14ac:dyDescent="0.3">
      <c r="A22" s="104"/>
      <c r="B22" s="97"/>
      <c r="C22" s="128"/>
      <c r="D22" s="128"/>
      <c r="E22" s="128"/>
      <c r="F22" s="128"/>
      <c r="G22" s="128"/>
      <c r="H22" s="128"/>
      <c r="I22" s="128"/>
      <c r="J22" s="146"/>
      <c r="L22" s="2"/>
    </row>
    <row r="23" spans="1:16" ht="30.75" customHeight="1" x14ac:dyDescent="0.3">
      <c r="A23" s="101" t="s">
        <v>2</v>
      </c>
      <c r="B23" s="147" t="s">
        <v>96</v>
      </c>
      <c r="C23" s="235" t="s">
        <v>97</v>
      </c>
      <c r="D23" s="235"/>
      <c r="E23" s="235"/>
      <c r="F23" s="235"/>
      <c r="G23" s="235"/>
      <c r="H23" s="235"/>
      <c r="I23" s="235"/>
      <c r="J23" s="236"/>
      <c r="K23" s="26" t="s">
        <v>203</v>
      </c>
    </row>
    <row r="24" spans="1:16" s="1" customFormat="1" ht="3" customHeight="1" x14ac:dyDescent="0.3">
      <c r="A24" s="106"/>
      <c r="B24" s="148"/>
      <c r="C24" s="148"/>
      <c r="D24" s="148"/>
      <c r="E24" s="148"/>
      <c r="F24" s="148"/>
      <c r="G24" s="148"/>
      <c r="H24" s="148"/>
      <c r="I24" s="148"/>
      <c r="J24" s="149"/>
      <c r="K24" s="2"/>
      <c r="L24" s="2"/>
    </row>
    <row r="25" spans="1:16" ht="121.5" customHeight="1" x14ac:dyDescent="0.3">
      <c r="A25" s="101" t="s">
        <v>13</v>
      </c>
      <c r="B25" s="237" t="s">
        <v>243</v>
      </c>
      <c r="C25" s="237"/>
      <c r="D25" s="237"/>
      <c r="E25" s="237"/>
      <c r="F25" s="237"/>
      <c r="G25" s="237"/>
      <c r="H25" s="237"/>
      <c r="I25" s="237"/>
      <c r="J25" s="238"/>
      <c r="K25" s="27" t="s">
        <v>196</v>
      </c>
      <c r="L25" s="31"/>
      <c r="M25" s="22"/>
      <c r="N25" s="22"/>
      <c r="O25" s="22"/>
      <c r="P25" s="22"/>
    </row>
    <row r="26" spans="1:16" s="1" customFormat="1" ht="3" customHeight="1" x14ac:dyDescent="0.3">
      <c r="A26" s="104"/>
      <c r="B26" s="57"/>
      <c r="C26" s="57"/>
      <c r="D26" s="57"/>
      <c r="E26" s="57"/>
      <c r="F26" s="57"/>
      <c r="G26" s="57"/>
      <c r="H26" s="57"/>
      <c r="I26" s="57"/>
      <c r="J26" s="105"/>
      <c r="K26" s="2"/>
      <c r="L26" s="2"/>
    </row>
    <row r="27" spans="1:16" ht="15.75" customHeight="1" x14ac:dyDescent="0.3">
      <c r="A27" s="188" t="s">
        <v>174</v>
      </c>
      <c r="B27" s="189"/>
      <c r="C27" s="189"/>
      <c r="D27" s="189"/>
      <c r="E27" s="189"/>
      <c r="F27" s="189"/>
      <c r="G27" s="189"/>
      <c r="H27" s="189"/>
      <c r="I27" s="189"/>
      <c r="J27" s="190"/>
    </row>
    <row r="28" spans="1:16" s="1" customFormat="1" ht="3" customHeight="1" x14ac:dyDescent="0.3">
      <c r="A28" s="106"/>
      <c r="B28" s="59"/>
      <c r="C28" s="59"/>
      <c r="D28" s="59"/>
      <c r="E28" s="59"/>
      <c r="F28" s="59"/>
      <c r="G28" s="59"/>
      <c r="H28" s="59"/>
      <c r="I28" s="59"/>
      <c r="J28" s="107"/>
      <c r="K28" s="2"/>
      <c r="L28" s="2"/>
    </row>
    <row r="29" spans="1:16" ht="26.25" customHeight="1" x14ac:dyDescent="0.3">
      <c r="A29" s="101" t="s">
        <v>184</v>
      </c>
      <c r="B29" s="229" t="s">
        <v>192</v>
      </c>
      <c r="C29" s="229"/>
      <c r="D29" s="229"/>
      <c r="E29" s="229"/>
      <c r="F29" s="229"/>
      <c r="G29" s="229"/>
      <c r="H29" s="229"/>
      <c r="I29" s="229"/>
      <c r="J29" s="230"/>
    </row>
    <row r="30" spans="1:16" ht="101.25" customHeight="1" x14ac:dyDescent="0.3">
      <c r="A30" s="108" t="s">
        <v>185</v>
      </c>
      <c r="B30" s="231" t="s">
        <v>193</v>
      </c>
      <c r="C30" s="231"/>
      <c r="D30" s="231"/>
      <c r="E30" s="231"/>
      <c r="F30" s="231"/>
      <c r="G30" s="231"/>
      <c r="H30" s="231"/>
      <c r="I30" s="231"/>
      <c r="J30" s="232"/>
    </row>
    <row r="31" spans="1:16" x14ac:dyDescent="0.3">
      <c r="A31" s="109" t="s">
        <v>219</v>
      </c>
      <c r="B31" s="233" t="s">
        <v>230</v>
      </c>
      <c r="C31" s="233"/>
      <c r="D31" s="233"/>
      <c r="E31" s="233"/>
      <c r="F31" s="233"/>
      <c r="G31" s="233"/>
      <c r="H31" s="233"/>
      <c r="I31" s="233"/>
      <c r="J31" s="234"/>
    </row>
    <row r="32" spans="1:16" s="24" customFormat="1" ht="21.75" hidden="1" customHeight="1" x14ac:dyDescent="0.3">
      <c r="A32" s="110" t="s">
        <v>213</v>
      </c>
      <c r="B32" s="67"/>
      <c r="C32" s="61"/>
      <c r="D32" s="61"/>
      <c r="E32" s="61"/>
      <c r="F32" s="61"/>
      <c r="G32" s="61"/>
      <c r="H32" s="61"/>
      <c r="I32" s="61"/>
      <c r="J32" s="111"/>
    </row>
    <row r="33" spans="1:15" s="1" customFormat="1" ht="3" customHeight="1" x14ac:dyDescent="0.3">
      <c r="A33" s="104"/>
      <c r="B33" s="57"/>
      <c r="C33" s="57"/>
      <c r="D33" s="57"/>
      <c r="E33" s="57"/>
      <c r="F33" s="57"/>
      <c r="G33" s="57"/>
      <c r="H33" s="57"/>
      <c r="I33" s="57"/>
      <c r="J33" s="105"/>
      <c r="K33" s="2"/>
      <c r="L33" s="2"/>
    </row>
    <row r="34" spans="1:15" ht="15.75" customHeight="1" x14ac:dyDescent="0.3">
      <c r="A34" s="215" t="s">
        <v>176</v>
      </c>
      <c r="B34" s="216"/>
      <c r="C34" s="216"/>
      <c r="D34" s="216"/>
      <c r="E34" s="216"/>
      <c r="F34" s="216"/>
      <c r="G34" s="216"/>
      <c r="H34" s="216"/>
      <c r="I34" s="216"/>
      <c r="J34" s="217"/>
    </row>
    <row r="35" spans="1:15" s="1" customFormat="1" ht="3" customHeight="1" x14ac:dyDescent="0.3">
      <c r="A35" s="106"/>
      <c r="B35" s="59"/>
      <c r="C35" s="59"/>
      <c r="D35" s="59"/>
      <c r="E35" s="59"/>
      <c r="F35" s="59"/>
      <c r="G35" s="59"/>
      <c r="H35" s="59"/>
      <c r="I35" s="59"/>
      <c r="J35" s="107"/>
      <c r="K35" s="2"/>
      <c r="L35" s="2"/>
    </row>
    <row r="36" spans="1:15" s="20" customFormat="1" ht="15.6" x14ac:dyDescent="0.3">
      <c r="A36" s="220" t="s">
        <v>175</v>
      </c>
      <c r="B36" s="221"/>
      <c r="C36" s="221"/>
      <c r="D36" s="221"/>
      <c r="E36" s="221"/>
      <c r="F36" s="221"/>
      <c r="G36" s="221"/>
      <c r="H36" s="221"/>
      <c r="I36" s="221"/>
      <c r="J36" s="222"/>
      <c r="K36" s="21"/>
      <c r="L36" s="21"/>
    </row>
    <row r="37" spans="1:15" s="1" customFormat="1" ht="3" customHeight="1" x14ac:dyDescent="0.3">
      <c r="A37" s="106"/>
      <c r="B37" s="59"/>
      <c r="C37" s="59"/>
      <c r="D37" s="59"/>
      <c r="E37" s="59"/>
      <c r="F37" s="59"/>
      <c r="G37" s="59"/>
      <c r="H37" s="59"/>
      <c r="I37" s="59"/>
      <c r="J37" s="107"/>
      <c r="K37" s="2"/>
      <c r="L37" s="2"/>
    </row>
    <row r="38" spans="1:15" ht="15" customHeight="1" x14ac:dyDescent="0.3">
      <c r="A38" s="252" t="s">
        <v>3</v>
      </c>
      <c r="B38" s="253"/>
      <c r="C38" s="250" t="s">
        <v>10</v>
      </c>
      <c r="D38" s="254"/>
      <c r="E38" s="254"/>
      <c r="F38" s="254" t="s">
        <v>4</v>
      </c>
      <c r="G38" s="254"/>
      <c r="H38" s="253"/>
      <c r="I38" s="250" t="s">
        <v>12</v>
      </c>
      <c r="J38" s="251"/>
      <c r="K38" s="29"/>
      <c r="L38" s="24"/>
      <c r="M38" s="32"/>
    </row>
    <row r="39" spans="1:15" x14ac:dyDescent="0.3">
      <c r="A39" s="246">
        <f>1192985864+971566354</f>
        <v>2164552218</v>
      </c>
      <c r="B39" s="247"/>
      <c r="C39" s="255">
        <f>1425031765.7+1095385259.44</f>
        <v>2520417025.1400003</v>
      </c>
      <c r="D39" s="256"/>
      <c r="E39" s="257"/>
      <c r="F39" s="255">
        <f>641719973.57+888459804.75</f>
        <v>1530179778.3200002</v>
      </c>
      <c r="G39" s="256"/>
      <c r="H39" s="257"/>
      <c r="I39" s="248">
        <f>IF(F39&gt;0,F39/C39,0)</f>
        <v>0.60711372882231818</v>
      </c>
      <c r="J39" s="249"/>
      <c r="K39" s="30"/>
      <c r="L39" s="24"/>
      <c r="M39" s="32"/>
      <c r="N39" s="123"/>
      <c r="O39" s="123"/>
    </row>
    <row r="40" spans="1:15" s="1" customFormat="1" ht="3" customHeight="1" x14ac:dyDescent="0.3">
      <c r="A40" s="106"/>
      <c r="B40" s="59"/>
      <c r="C40" s="59"/>
      <c r="D40" s="59"/>
      <c r="E40" s="59"/>
      <c r="F40" s="59"/>
      <c r="G40" s="59"/>
      <c r="H40" s="59"/>
      <c r="I40" s="59"/>
      <c r="J40" s="107"/>
      <c r="K40" s="2"/>
      <c r="L40" s="2"/>
    </row>
    <row r="41" spans="1:15" s="20" customFormat="1" ht="15.6" x14ac:dyDescent="0.3">
      <c r="A41" s="220" t="s">
        <v>177</v>
      </c>
      <c r="B41" s="221"/>
      <c r="C41" s="221"/>
      <c r="D41" s="221"/>
      <c r="E41" s="221"/>
      <c r="F41" s="221"/>
      <c r="G41" s="221"/>
      <c r="H41" s="221"/>
      <c r="I41" s="221"/>
      <c r="J41" s="222"/>
      <c r="K41" s="25"/>
      <c r="L41" s="21"/>
    </row>
    <row r="42" spans="1:15" s="1" customFormat="1" ht="3" customHeight="1" x14ac:dyDescent="0.3">
      <c r="A42" s="106"/>
      <c r="B42" s="59"/>
      <c r="C42" s="59"/>
      <c r="D42" s="59"/>
      <c r="E42" s="59"/>
      <c r="F42" s="59"/>
      <c r="G42" s="59"/>
      <c r="H42" s="59"/>
      <c r="I42" s="59"/>
      <c r="J42" s="107"/>
      <c r="K42" s="2"/>
      <c r="L42" s="2"/>
    </row>
    <row r="43" spans="1:15" ht="17.25" customHeight="1" x14ac:dyDescent="0.3">
      <c r="A43" s="112"/>
      <c r="B43" s="58"/>
      <c r="C43" s="239" t="s">
        <v>5</v>
      </c>
      <c r="D43" s="240"/>
      <c r="E43" s="241" t="s">
        <v>214</v>
      </c>
      <c r="F43" s="242"/>
      <c r="G43" s="239" t="s">
        <v>14</v>
      </c>
      <c r="H43" s="239"/>
      <c r="I43" s="239" t="s">
        <v>9</v>
      </c>
      <c r="J43" s="243"/>
      <c r="M43" s="28"/>
      <c r="N43" s="28"/>
      <c r="O43" s="28"/>
    </row>
    <row r="44" spans="1:15" ht="27.6" x14ac:dyDescent="0.3">
      <c r="A44" s="113" t="s">
        <v>27</v>
      </c>
      <c r="B44" s="63" t="s">
        <v>26</v>
      </c>
      <c r="C44" s="63" t="s">
        <v>198</v>
      </c>
      <c r="D44" s="63" t="s">
        <v>199</v>
      </c>
      <c r="E44" s="64" t="s">
        <v>218</v>
      </c>
      <c r="F44" s="64" t="s">
        <v>215</v>
      </c>
      <c r="G44" s="65" t="s">
        <v>200</v>
      </c>
      <c r="H44" s="65" t="s">
        <v>201</v>
      </c>
      <c r="I44" s="65" t="s">
        <v>11</v>
      </c>
      <c r="J44" s="114" t="s">
        <v>8</v>
      </c>
      <c r="K44" s="28"/>
      <c r="L44" s="32"/>
      <c r="M44" s="32"/>
      <c r="N44" s="33"/>
    </row>
    <row r="45" spans="1:15" s="24" customFormat="1" ht="58.2" thickBot="1" x14ac:dyDescent="0.35">
      <c r="A45" s="115" t="s">
        <v>232</v>
      </c>
      <c r="B45" s="69" t="s">
        <v>211</v>
      </c>
      <c r="C45" s="70">
        <v>190337635.72</v>
      </c>
      <c r="D45" s="70">
        <v>971566354</v>
      </c>
      <c r="E45" s="150">
        <v>45350000</v>
      </c>
      <c r="F45" s="70">
        <v>317224492.33999997</v>
      </c>
      <c r="G45" s="150">
        <v>46853963.399999999</v>
      </c>
      <c r="H45" s="154">
        <v>244848896.30000001</v>
      </c>
      <c r="I45" s="71">
        <f>+Tabla1[[#This Row],[Física 
(C)]]/Tabla1[[#This Row],[Física
(C )]]</f>
        <v>1.0331634707828004</v>
      </c>
      <c r="J45" s="116">
        <f>+Tabla1[[#This Row],[Financiera 
 (D)]]/Tabla1[[#This Row],[Financiera
(D)]]</f>
        <v>0.77184738950601561</v>
      </c>
      <c r="K45" s="28"/>
      <c r="L45" s="32"/>
      <c r="M45" s="32"/>
      <c r="N45" s="33">
        <f>+Tabla1[[#This Row],[Física 
(C)]]/Tabla1[[#This Row],[Física
(C )]]</f>
        <v>1.0331634707828004</v>
      </c>
      <c r="O45" s="33">
        <f>+Tabla1[[#This Row],[Financiera 
 (D)]]/Tabla1[[#This Row],[Financiera
(D)]]</f>
        <v>0.77184738950601561</v>
      </c>
    </row>
    <row r="46" spans="1:15" s="24" customFormat="1" ht="72.599999999999994" thickBot="1" x14ac:dyDescent="0.35">
      <c r="A46" s="115" t="s">
        <v>231</v>
      </c>
      <c r="B46" s="69" t="s">
        <v>249</v>
      </c>
      <c r="C46" s="70">
        <v>151970108.56</v>
      </c>
      <c r="D46" s="70">
        <v>1192985863.5999999</v>
      </c>
      <c r="E46" s="159">
        <v>36280000</v>
      </c>
      <c r="F46" s="160">
        <v>389519803.26999998</v>
      </c>
      <c r="G46" s="150">
        <v>37483170.719999999</v>
      </c>
      <c r="H46" s="154">
        <v>222018946.63</v>
      </c>
      <c r="I46" s="71">
        <f>+Tabla1[[#This Row],[Física 
(C)]]/Tabla1[[#This Row],[Física
(C )]]</f>
        <v>1.0331634707828004</v>
      </c>
      <c r="J46" s="116">
        <f>+Tabla1[[#This Row],[Financiera 
 (D)]]/Tabla1[[#This Row],[Financiera
(D)]]</f>
        <v>0.5699811531176634</v>
      </c>
      <c r="K46" s="28"/>
      <c r="L46" s="32"/>
      <c r="M46" s="32"/>
      <c r="N46" s="33">
        <f>+Tabla1[[#This Row],[Física 
(C)]]/Tabla1[[#This Row],[Física
(C )]]</f>
        <v>1.0331634707828004</v>
      </c>
      <c r="O46" s="33">
        <f>+Tabla1[[#This Row],[Financiera 
 (D)]]/Tabla1[[#This Row],[Financiera
(D)]]</f>
        <v>0.5699811531176634</v>
      </c>
    </row>
    <row r="47" spans="1:15" s="1" customFormat="1" x14ac:dyDescent="0.3">
      <c r="A47" s="106"/>
      <c r="B47" s="59"/>
      <c r="C47" s="59"/>
      <c r="D47" s="59"/>
      <c r="E47" s="157"/>
      <c r="F47" s="59"/>
      <c r="G47" s="59"/>
      <c r="H47" s="59"/>
      <c r="I47" s="59"/>
      <c r="J47" s="107"/>
      <c r="K47" s="2"/>
      <c r="L47" s="2"/>
    </row>
    <row r="48" spans="1:15" ht="15.75" customHeight="1" x14ac:dyDescent="0.3">
      <c r="A48" s="188" t="s">
        <v>178</v>
      </c>
      <c r="B48" s="189"/>
      <c r="C48" s="189"/>
      <c r="D48" s="189"/>
      <c r="E48" s="189"/>
      <c r="F48" s="189"/>
      <c r="G48" s="189"/>
      <c r="H48" s="189"/>
      <c r="I48" s="189"/>
      <c r="J48" s="190"/>
    </row>
    <row r="49" spans="1:15" s="1" customFormat="1" ht="3" customHeight="1" x14ac:dyDescent="0.3">
      <c r="A49" s="106"/>
      <c r="B49" s="59"/>
      <c r="C49" s="59"/>
      <c r="D49" s="59"/>
      <c r="E49" s="59"/>
      <c r="F49" s="59"/>
      <c r="G49" s="59"/>
      <c r="H49" s="59"/>
      <c r="I49" s="59"/>
      <c r="J49" s="107"/>
      <c r="K49" s="2"/>
      <c r="L49" s="2"/>
    </row>
    <row r="50" spans="1:15" s="20" customFormat="1" ht="15.6" x14ac:dyDescent="0.3">
      <c r="A50" s="220" t="s">
        <v>179</v>
      </c>
      <c r="B50" s="221"/>
      <c r="C50" s="221"/>
      <c r="D50" s="221"/>
      <c r="E50" s="221"/>
      <c r="F50" s="221"/>
      <c r="G50" s="221"/>
      <c r="H50" s="221"/>
      <c r="I50" s="221"/>
      <c r="J50" s="222"/>
      <c r="K50" s="21"/>
      <c r="L50" s="21"/>
    </row>
    <row r="51" spans="1:15" s="1" customFormat="1" ht="3" customHeight="1" x14ac:dyDescent="0.3">
      <c r="A51" s="104"/>
      <c r="B51" s="57"/>
      <c r="C51" s="57"/>
      <c r="D51" s="57"/>
      <c r="E51" s="57"/>
      <c r="F51" s="57"/>
      <c r="G51" s="57"/>
      <c r="H51" s="57"/>
      <c r="I51" s="57"/>
      <c r="J51" s="105"/>
      <c r="K51" s="2"/>
      <c r="L51" s="2"/>
    </row>
    <row r="52" spans="1:15" s="1" customFormat="1" ht="36" customHeight="1" x14ac:dyDescent="0.3">
      <c r="A52" s="151" t="s">
        <v>180</v>
      </c>
      <c r="B52" s="177" t="s">
        <v>232</v>
      </c>
      <c r="C52" s="177"/>
      <c r="D52" s="177"/>
      <c r="E52" s="177"/>
      <c r="F52" s="177"/>
      <c r="G52" s="177"/>
      <c r="H52" s="177"/>
      <c r="I52" s="177"/>
      <c r="J52" s="178"/>
      <c r="K52" s="2"/>
      <c r="L52" s="2"/>
      <c r="O52" s="158"/>
    </row>
    <row r="53" spans="1:15" s="1" customFormat="1" ht="36" customHeight="1" x14ac:dyDescent="0.3">
      <c r="A53" s="151" t="s">
        <v>181</v>
      </c>
      <c r="B53" s="244" t="s">
        <v>248</v>
      </c>
      <c r="C53" s="244"/>
      <c r="D53" s="244"/>
      <c r="E53" s="244"/>
      <c r="F53" s="244"/>
      <c r="G53" s="244"/>
      <c r="H53" s="244"/>
      <c r="I53" s="244"/>
      <c r="J53" s="245"/>
      <c r="K53" s="2"/>
      <c r="L53" s="2"/>
    </row>
    <row r="54" spans="1:15" s="1" customFormat="1" ht="50.25" customHeight="1" x14ac:dyDescent="0.3">
      <c r="A54" s="151" t="s">
        <v>7</v>
      </c>
      <c r="B54" s="177" t="s">
        <v>252</v>
      </c>
      <c r="C54" s="177"/>
      <c r="D54" s="177"/>
      <c r="E54" s="177"/>
      <c r="F54" s="177"/>
      <c r="G54" s="177"/>
      <c r="H54" s="177"/>
      <c r="I54" s="177"/>
      <c r="J54" s="178"/>
      <c r="K54" s="2"/>
      <c r="L54" s="2"/>
    </row>
    <row r="55" spans="1:15" s="1" customFormat="1" ht="57.6" customHeight="1" x14ac:dyDescent="0.3">
      <c r="A55" s="152" t="s">
        <v>6</v>
      </c>
      <c r="B55" s="191" t="s">
        <v>256</v>
      </c>
      <c r="C55" s="191"/>
      <c r="D55" s="191"/>
      <c r="E55" s="191"/>
      <c r="F55" s="191"/>
      <c r="G55" s="191"/>
      <c r="H55" s="191"/>
      <c r="I55" s="191"/>
      <c r="J55" s="192"/>
      <c r="K55" s="2"/>
      <c r="L55" s="2"/>
    </row>
    <row r="56" spans="1:15" ht="29.25" customHeight="1" x14ac:dyDescent="0.3">
      <c r="A56" s="152" t="s">
        <v>180</v>
      </c>
      <c r="B56" s="175" t="s">
        <v>244</v>
      </c>
      <c r="C56" s="171"/>
      <c r="D56" s="175"/>
      <c r="E56" s="171"/>
      <c r="F56" s="171"/>
      <c r="G56" s="171"/>
      <c r="H56" s="171"/>
      <c r="I56" s="171"/>
      <c r="J56" s="172"/>
    </row>
    <row r="57" spans="1:15" ht="39" customHeight="1" x14ac:dyDescent="0.3">
      <c r="A57" s="151" t="s">
        <v>181</v>
      </c>
      <c r="B57" s="244" t="s">
        <v>245</v>
      </c>
      <c r="C57" s="244"/>
      <c r="D57" s="244"/>
      <c r="E57" s="244"/>
      <c r="F57" s="244"/>
      <c r="G57" s="244"/>
      <c r="H57" s="244"/>
      <c r="I57" s="244"/>
      <c r="J57" s="245"/>
    </row>
    <row r="58" spans="1:15" ht="47.25" customHeight="1" x14ac:dyDescent="0.3">
      <c r="A58" s="151" t="s">
        <v>7</v>
      </c>
      <c r="B58" s="177" t="s">
        <v>255</v>
      </c>
      <c r="C58" s="177"/>
      <c r="D58" s="177"/>
      <c r="E58" s="177"/>
      <c r="F58" s="177"/>
      <c r="G58" s="177"/>
      <c r="H58" s="177"/>
      <c r="I58" s="177"/>
      <c r="J58" s="178"/>
      <c r="K58" s="23"/>
    </row>
    <row r="59" spans="1:15" ht="61.2" customHeight="1" x14ac:dyDescent="0.3">
      <c r="A59" s="152" t="s">
        <v>6</v>
      </c>
      <c r="B59" s="191" t="s">
        <v>257</v>
      </c>
      <c r="C59" s="191"/>
      <c r="D59" s="191"/>
      <c r="E59" s="191"/>
      <c r="F59" s="191"/>
      <c r="G59" s="191"/>
      <c r="H59" s="191"/>
      <c r="I59" s="191"/>
      <c r="J59" s="192"/>
    </row>
    <row r="60" spans="1:15" s="1" customFormat="1" ht="3" customHeight="1" x14ac:dyDescent="0.3">
      <c r="A60" s="104"/>
      <c r="B60" s="57"/>
      <c r="C60" s="57"/>
      <c r="D60" s="57"/>
      <c r="E60" s="57"/>
      <c r="F60" s="57"/>
      <c r="G60" s="57"/>
      <c r="H60" s="57"/>
      <c r="I60" s="57"/>
      <c r="J60" s="105"/>
      <c r="K60" s="2"/>
      <c r="L60" s="2"/>
    </row>
    <row r="61" spans="1:15" ht="15.75" customHeight="1" x14ac:dyDescent="0.3">
      <c r="A61" s="188" t="s">
        <v>220</v>
      </c>
      <c r="B61" s="189"/>
      <c r="C61" s="189"/>
      <c r="D61" s="189"/>
      <c r="E61" s="189"/>
      <c r="F61" s="189"/>
      <c r="G61" s="189"/>
      <c r="H61" s="189"/>
      <c r="I61" s="189"/>
      <c r="J61" s="190"/>
    </row>
    <row r="62" spans="1:15" s="1" customFormat="1" ht="3" customHeight="1" x14ac:dyDescent="0.3">
      <c r="A62" s="106"/>
      <c r="B62" s="59"/>
      <c r="C62" s="59"/>
      <c r="D62" s="59"/>
      <c r="E62" s="59"/>
      <c r="F62" s="59"/>
      <c r="G62" s="59"/>
      <c r="H62" s="59"/>
      <c r="I62" s="59"/>
      <c r="J62" s="107"/>
      <c r="K62" s="2"/>
      <c r="L62" s="2"/>
    </row>
    <row r="63" spans="1:15" s="20" customFormat="1" ht="33" customHeight="1" x14ac:dyDescent="0.3">
      <c r="A63" s="182" t="s">
        <v>183</v>
      </c>
      <c r="B63" s="183"/>
      <c r="C63" s="183"/>
      <c r="D63" s="183"/>
      <c r="E63" s="183"/>
      <c r="F63" s="183"/>
      <c r="G63" s="183"/>
      <c r="H63" s="183"/>
      <c r="I63" s="183"/>
      <c r="J63" s="184"/>
      <c r="K63" s="21"/>
      <c r="L63" s="21"/>
    </row>
    <row r="64" spans="1:15" s="1" customFormat="1" ht="3" customHeight="1" x14ac:dyDescent="0.3">
      <c r="A64" s="104"/>
      <c r="B64" s="57"/>
      <c r="C64" s="57"/>
      <c r="D64" s="57"/>
      <c r="E64" s="57"/>
      <c r="F64" s="57"/>
      <c r="G64" s="57"/>
      <c r="H64" s="57"/>
      <c r="I64" s="57"/>
      <c r="J64" s="105"/>
      <c r="K64" s="2"/>
      <c r="L64" s="2"/>
    </row>
    <row r="65" spans="1:10" ht="48.75" customHeight="1" thickBot="1" x14ac:dyDescent="0.35">
      <c r="A65" s="185"/>
      <c r="B65" s="186"/>
      <c r="C65" s="186"/>
      <c r="D65" s="186"/>
      <c r="E65" s="186"/>
      <c r="F65" s="186"/>
      <c r="G65" s="186"/>
      <c r="H65" s="186"/>
      <c r="I65" s="186"/>
      <c r="J65" s="187"/>
    </row>
    <row r="66" spans="1:10" ht="14.25" customHeight="1" thickTop="1" x14ac:dyDescent="0.3">
      <c r="A66" s="181" t="s">
        <v>221</v>
      </c>
      <c r="B66" s="181"/>
      <c r="C66" s="181"/>
      <c r="D66" s="181"/>
      <c r="E66" s="181"/>
      <c r="F66" s="181"/>
      <c r="G66" s="181"/>
      <c r="H66" s="181"/>
      <c r="I66" s="181"/>
      <c r="J66" s="181"/>
    </row>
    <row r="67" spans="1:10" s="34" customFormat="1" x14ac:dyDescent="0.3"/>
    <row r="68" spans="1:10" s="34" customFormat="1" ht="79.5" customHeight="1" x14ac:dyDescent="0.3"/>
    <row r="69" spans="1:10" s="34" customFormat="1" x14ac:dyDescent="0.3"/>
    <row r="70" spans="1:10" s="34" customFormat="1" x14ac:dyDescent="0.3"/>
    <row r="71" spans="1:10" s="34" customFormat="1" x14ac:dyDescent="0.3"/>
    <row r="72" spans="1:10" s="34" customFormat="1" x14ac:dyDescent="0.3"/>
    <row r="73" spans="1:10" s="34" customFormat="1" x14ac:dyDescent="0.3"/>
    <row r="74" spans="1:10" s="34" customFormat="1" x14ac:dyDescent="0.3"/>
    <row r="84" spans="2:10" x14ac:dyDescent="0.3">
      <c r="B84" s="177"/>
      <c r="C84" s="177"/>
      <c r="D84" s="177"/>
      <c r="E84" s="177"/>
      <c r="F84" s="177"/>
      <c r="G84" s="177"/>
      <c r="H84" s="177"/>
      <c r="I84" s="177"/>
      <c r="J84" s="178"/>
    </row>
    <row r="85" spans="2:10" x14ac:dyDescent="0.3">
      <c r="B85" s="179"/>
      <c r="C85" s="179"/>
      <c r="D85" s="179"/>
      <c r="E85" s="179"/>
      <c r="F85" s="179"/>
      <c r="G85" s="179"/>
      <c r="H85" s="179"/>
      <c r="I85" s="179"/>
      <c r="J85" s="180"/>
    </row>
    <row r="86" spans="2:10" x14ac:dyDescent="0.3">
      <c r="B86" s="177"/>
      <c r="C86" s="177"/>
      <c r="D86" s="177"/>
      <c r="E86" s="177"/>
      <c r="F86" s="177"/>
      <c r="G86" s="177"/>
      <c r="H86" s="177"/>
      <c r="I86" s="177"/>
      <c r="J86" s="178"/>
    </row>
    <row r="87" spans="2:10" x14ac:dyDescent="0.3">
      <c r="B87" s="179"/>
      <c r="C87" s="179"/>
      <c r="D87" s="179"/>
      <c r="E87" s="179"/>
      <c r="F87" s="179"/>
      <c r="G87" s="179"/>
      <c r="H87" s="179"/>
      <c r="I87" s="179"/>
      <c r="J87" s="180"/>
    </row>
    <row r="89" spans="2:10" x14ac:dyDescent="0.3">
      <c r="B89" s="155"/>
      <c r="C89" s="155"/>
      <c r="D89" s="155"/>
      <c r="E89" s="155"/>
      <c r="F89" s="155"/>
      <c r="G89" s="155"/>
      <c r="H89" s="155"/>
      <c r="I89" s="155"/>
      <c r="J89" s="156"/>
    </row>
    <row r="90" spans="2:10" x14ac:dyDescent="0.3">
      <c r="B90" s="179"/>
      <c r="C90" s="179"/>
      <c r="D90" s="179"/>
      <c r="E90" s="179"/>
      <c r="F90" s="179"/>
      <c r="G90" s="179"/>
      <c r="H90" s="179"/>
      <c r="I90" s="179"/>
      <c r="J90" s="180"/>
    </row>
    <row r="91" spans="2:10" x14ac:dyDescent="0.3">
      <c r="B91" s="177"/>
      <c r="C91" s="177"/>
      <c r="D91" s="177"/>
      <c r="E91" s="177"/>
      <c r="F91" s="177"/>
      <c r="G91" s="177"/>
      <c r="H91" s="177"/>
      <c r="I91" s="177"/>
      <c r="J91" s="178"/>
    </row>
    <row r="92" spans="2:10" x14ac:dyDescent="0.3">
      <c r="B92" s="179"/>
      <c r="C92" s="179"/>
      <c r="D92" s="179"/>
      <c r="E92" s="179"/>
      <c r="F92" s="179"/>
      <c r="G92" s="179"/>
      <c r="H92" s="179"/>
      <c r="I92" s="179"/>
      <c r="J92" s="180"/>
    </row>
  </sheetData>
  <sheetProtection formatCells="0" formatColumns="0" formatRows="0" insertRows="0" deleteRows="0" pivotTables="0"/>
  <mergeCells count="59">
    <mergeCell ref="B14:J14"/>
    <mergeCell ref="I43:J43"/>
    <mergeCell ref="B57:J57"/>
    <mergeCell ref="A39:B39"/>
    <mergeCell ref="I39:J39"/>
    <mergeCell ref="I38:J38"/>
    <mergeCell ref="A38:B38"/>
    <mergeCell ref="C38:E38"/>
    <mergeCell ref="C39:E39"/>
    <mergeCell ref="F38:H38"/>
    <mergeCell ref="F39:H39"/>
    <mergeCell ref="B54:J54"/>
    <mergeCell ref="B53:J53"/>
    <mergeCell ref="B55:J55"/>
    <mergeCell ref="A41:J41"/>
    <mergeCell ref="A36:J36"/>
    <mergeCell ref="A48:J48"/>
    <mergeCell ref="G43:H43"/>
    <mergeCell ref="C43:D43"/>
    <mergeCell ref="A50:J50"/>
    <mergeCell ref="B58:J58"/>
    <mergeCell ref="E43:F43"/>
    <mergeCell ref="A34:J34"/>
    <mergeCell ref="C19:J19"/>
    <mergeCell ref="C21:J21"/>
    <mergeCell ref="C23:J23"/>
    <mergeCell ref="A27:J27"/>
    <mergeCell ref="B25:J25"/>
    <mergeCell ref="A17:J17"/>
    <mergeCell ref="B15:J15"/>
    <mergeCell ref="B29:J29"/>
    <mergeCell ref="B30:J30"/>
    <mergeCell ref="B31:J31"/>
    <mergeCell ref="B11:J11"/>
    <mergeCell ref="B1:J1"/>
    <mergeCell ref="D2:H2"/>
    <mergeCell ref="D3:H3"/>
    <mergeCell ref="B2:C2"/>
    <mergeCell ref="B3:C3"/>
    <mergeCell ref="A4:J4"/>
    <mergeCell ref="A5:J5"/>
    <mergeCell ref="A6:J6"/>
    <mergeCell ref="A7:J7"/>
    <mergeCell ref="A8:J8"/>
    <mergeCell ref="A9:J9"/>
    <mergeCell ref="A10:J10"/>
    <mergeCell ref="B91:J91"/>
    <mergeCell ref="B92:J92"/>
    <mergeCell ref="B52:J52"/>
    <mergeCell ref="B84:J84"/>
    <mergeCell ref="B85:J85"/>
    <mergeCell ref="B86:J86"/>
    <mergeCell ref="B87:J87"/>
    <mergeCell ref="B90:J90"/>
    <mergeCell ref="A66:J66"/>
    <mergeCell ref="A63:J63"/>
    <mergeCell ref="A65:J65"/>
    <mergeCell ref="A61:J61"/>
    <mergeCell ref="B59:J59"/>
  </mergeCells>
  <dataValidations xWindow="583" yWindow="648" count="12">
    <dataValidation allowBlank="1" sqref="A11"/>
    <dataValidation allowBlank="1" showInputMessage="1" prompt="Nombre del capítulo" sqref="B11:J11"/>
    <dataValidation allowBlank="1" showInputMessage="1" showErrorMessage="1" prompt="¿A quién va dirigido el programa?, ¿qué característica tiene esta población que requiere ser beneficiada?" sqref="B31:J32"/>
    <dataValidation allowBlank="1" showInputMessage="1" showErrorMessage="1" prompt="Nombre del producto" sqref="B52:J52 B84:J84"/>
    <dataValidation allowBlank="1" showInputMessage="1" showErrorMessage="1" prompt="Presupuesto del programa" sqref="A39:C39 F39"/>
    <dataValidation allowBlank="1" showInputMessage="1" showErrorMessage="1" prompt="¿En qué consiste el programa?" sqref="B30:J30"/>
    <dataValidation allowBlank="1" showInputMessage="1" showErrorMessage="1" prompt="Nombre de cada producto" sqref="A44:A46"/>
    <dataValidation allowBlank="1" showInputMessage="1" showErrorMessage="1" prompt="Nombre del indicador" sqref="B44:B46"/>
    <dataValidation allowBlank="1" showInputMessage="1" showErrorMessage="1" prompt="Meta anual del indicador" sqref="C44:C46 E44"/>
    <dataValidation allowBlank="1" showInputMessage="1" showErrorMessage="1" prompt="Monto presupuestado para el producto" sqref="F44 D44:D46 E45:F45"/>
    <dataValidation allowBlank="1" showInputMessage="1" showErrorMessage="1" prompt="Meta alcanzada en el trimestre" sqref="G44:G46"/>
    <dataValidation allowBlank="1" showInputMessage="1" showErrorMessage="1" prompt="Monto ejecutado en el trimestre" sqref="H44:H46"/>
  </dataValidations>
  <printOptions horizontalCentered="1"/>
  <pageMargins left="0.70866141732283505" right="0.70866141732283505" top="0.74803149606299202" bottom="0.74803149606299202" header="0.31496062992126" footer="0.31496062992126"/>
  <pageSetup scale="50" orientation="portrait" r:id="rId1"/>
  <headerFooter alignWithMargins="0">
    <oddFooter>&amp;RPágina &amp;P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583" yWindow="648" count="1">
        <x14:dataValidation type="list" allowBlank="1" showInputMessage="1" showErrorMessage="1" promptTitle="Código" prompt="Digitar/seleccionar el código del Objetivo Específico actual">
          <x14:formula1>
            <xm:f>'Validacion datos'!$D$7:$D$64</xm:f>
          </x14:formula1>
          <xm:sqref>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showGridLines="0" tabSelected="1" view="pageBreakPreview" topLeftCell="B46" zoomScale="80" zoomScaleNormal="90" zoomScaleSheetLayoutView="80" workbookViewId="0">
      <selection activeCell="B59" sqref="B59:J59"/>
    </sheetView>
  </sheetViews>
  <sheetFormatPr baseColWidth="10" defaultColWidth="11.44140625" defaultRowHeight="14.4" x14ac:dyDescent="0.3"/>
  <cols>
    <col min="1" max="1" width="43.33203125" style="34" customWidth="1"/>
    <col min="2" max="2" width="29.6640625" style="34" customWidth="1"/>
    <col min="3" max="3" width="18.109375" style="34" customWidth="1"/>
    <col min="4" max="4" width="20.88671875" style="34" customWidth="1"/>
    <col min="5" max="5" width="16.5546875" style="34" customWidth="1"/>
    <col min="6" max="6" width="17.44140625" style="34" customWidth="1"/>
    <col min="7" max="7" width="17.109375" style="34" customWidth="1"/>
    <col min="8" max="8" width="18.109375" style="34" customWidth="1"/>
    <col min="9" max="11" width="21.109375" style="34" customWidth="1"/>
    <col min="12" max="12" width="26.109375" style="34" customWidth="1"/>
    <col min="13" max="13" width="20.44140625" style="120" bestFit="1" customWidth="1"/>
    <col min="14" max="14" width="17.5546875" style="34" bestFit="1" customWidth="1"/>
    <col min="15" max="15" width="16.109375" style="34" bestFit="1" customWidth="1"/>
    <col min="16" max="16" width="15.33203125" style="34" bestFit="1" customWidth="1"/>
    <col min="17" max="17" width="15.109375" style="34" bestFit="1" customWidth="1"/>
    <col min="18" max="16384" width="11.44140625" style="34"/>
  </cols>
  <sheetData>
    <row r="1" spans="1:13" s="20" customFormat="1" ht="27.75" customHeight="1" thickBot="1" x14ac:dyDescent="0.35">
      <c r="A1" s="88"/>
      <c r="B1" s="290" t="s">
        <v>188</v>
      </c>
      <c r="C1" s="291"/>
      <c r="D1" s="291"/>
      <c r="E1" s="291"/>
      <c r="F1" s="291"/>
      <c r="G1" s="291"/>
      <c r="H1" s="291"/>
      <c r="I1" s="291"/>
      <c r="J1" s="292"/>
      <c r="M1" s="119"/>
    </row>
    <row r="2" spans="1:13" s="20" customFormat="1" ht="21" customHeight="1" thickBot="1" x14ac:dyDescent="0.35">
      <c r="A2" s="89"/>
      <c r="B2" s="293" t="s">
        <v>15</v>
      </c>
      <c r="C2" s="294"/>
      <c r="D2" s="293" t="s">
        <v>16</v>
      </c>
      <c r="E2" s="294"/>
      <c r="F2" s="294"/>
      <c r="G2" s="294"/>
      <c r="H2" s="295"/>
      <c r="I2" s="72" t="s">
        <v>17</v>
      </c>
      <c r="J2" s="90" t="s">
        <v>18</v>
      </c>
      <c r="M2" s="119"/>
    </row>
    <row r="3" spans="1:13" s="20" customFormat="1" ht="54" customHeight="1" x14ac:dyDescent="0.3">
      <c r="A3" s="89"/>
      <c r="B3" s="296" t="s">
        <v>19</v>
      </c>
      <c r="C3" s="297"/>
      <c r="D3" s="296" t="s">
        <v>224</v>
      </c>
      <c r="E3" s="297"/>
      <c r="F3" s="297"/>
      <c r="G3" s="297"/>
      <c r="H3" s="298"/>
      <c r="I3" s="99">
        <v>43846</v>
      </c>
      <c r="J3" s="100">
        <v>5</v>
      </c>
      <c r="M3" s="119"/>
    </row>
    <row r="4" spans="1:13" s="20" customFormat="1" ht="3" customHeight="1" x14ac:dyDescent="0.3">
      <c r="A4" s="299"/>
      <c r="B4" s="300"/>
      <c r="C4" s="300"/>
      <c r="D4" s="300"/>
      <c r="E4" s="300"/>
      <c r="F4" s="300"/>
      <c r="G4" s="300"/>
      <c r="H4" s="300"/>
      <c r="I4" s="300"/>
      <c r="J4" s="301"/>
      <c r="M4" s="119"/>
    </row>
    <row r="5" spans="1:13" s="20" customFormat="1" ht="3" customHeight="1" x14ac:dyDescent="0.3">
      <c r="A5" s="302"/>
      <c r="B5" s="303"/>
      <c r="C5" s="303"/>
      <c r="D5" s="303"/>
      <c r="E5" s="303"/>
      <c r="F5" s="303"/>
      <c r="G5" s="303"/>
      <c r="H5" s="303"/>
      <c r="I5" s="303"/>
      <c r="J5" s="304"/>
      <c r="M5" s="119"/>
    </row>
    <row r="6" spans="1:13" s="20" customFormat="1" ht="3" customHeight="1" x14ac:dyDescent="0.3">
      <c r="A6" s="305"/>
      <c r="B6" s="306"/>
      <c r="C6" s="306"/>
      <c r="D6" s="306"/>
      <c r="E6" s="306"/>
      <c r="F6" s="306"/>
      <c r="G6" s="306"/>
      <c r="H6" s="306"/>
      <c r="I6" s="306"/>
      <c r="J6" s="307"/>
      <c r="M6" s="119"/>
    </row>
    <row r="7" spans="1:13" s="20" customFormat="1" x14ac:dyDescent="0.3">
      <c r="A7" s="272" t="s">
        <v>202</v>
      </c>
      <c r="B7" s="273"/>
      <c r="C7" s="273"/>
      <c r="D7" s="273"/>
      <c r="E7" s="273"/>
      <c r="F7" s="273"/>
      <c r="G7" s="273"/>
      <c r="H7" s="273"/>
      <c r="I7" s="273"/>
      <c r="J7" s="274"/>
      <c r="M7" s="119"/>
    </row>
    <row r="8" spans="1:13" s="20" customFormat="1" ht="3" customHeight="1" x14ac:dyDescent="0.3">
      <c r="A8" s="305"/>
      <c r="B8" s="306"/>
      <c r="C8" s="306"/>
      <c r="D8" s="306"/>
      <c r="E8" s="306"/>
      <c r="F8" s="306"/>
      <c r="G8" s="306"/>
      <c r="H8" s="306"/>
      <c r="I8" s="306"/>
      <c r="J8" s="307"/>
      <c r="M8" s="119"/>
    </row>
    <row r="9" spans="1:13" s="20" customFormat="1" x14ac:dyDescent="0.3">
      <c r="A9" s="262" t="s">
        <v>20</v>
      </c>
      <c r="B9" s="263"/>
      <c r="C9" s="263"/>
      <c r="D9" s="263"/>
      <c r="E9" s="263"/>
      <c r="F9" s="263"/>
      <c r="G9" s="263"/>
      <c r="H9" s="263"/>
      <c r="I9" s="263"/>
      <c r="J9" s="264"/>
      <c r="M9" s="119"/>
    </row>
    <row r="10" spans="1:13" s="20" customFormat="1" ht="3" customHeight="1" x14ac:dyDescent="0.3">
      <c r="A10" s="288"/>
      <c r="B10" s="224"/>
      <c r="C10" s="224"/>
      <c r="D10" s="224"/>
      <c r="E10" s="224"/>
      <c r="F10" s="224"/>
      <c r="G10" s="224"/>
      <c r="H10" s="224"/>
      <c r="I10" s="224"/>
      <c r="J10" s="289"/>
      <c r="M10" s="119"/>
    </row>
    <row r="11" spans="1:13" ht="15" customHeight="1" x14ac:dyDescent="0.3">
      <c r="A11" s="73" t="s">
        <v>21</v>
      </c>
      <c r="B11" s="193" t="s">
        <v>225</v>
      </c>
      <c r="C11" s="194"/>
      <c r="D11" s="194"/>
      <c r="E11" s="194"/>
      <c r="F11" s="194"/>
      <c r="G11" s="194"/>
      <c r="H11" s="194"/>
      <c r="I11" s="194"/>
      <c r="J11" s="195"/>
      <c r="K11" s="20"/>
      <c r="L11" s="20"/>
    </row>
    <row r="12" spans="1:13" s="20" customFormat="1" x14ac:dyDescent="0.3">
      <c r="A12" s="53" t="s">
        <v>197</v>
      </c>
      <c r="B12" s="54" t="s">
        <v>226</v>
      </c>
      <c r="C12" s="55"/>
      <c r="D12" s="55"/>
      <c r="E12" s="55"/>
      <c r="F12" s="55"/>
      <c r="G12" s="55"/>
      <c r="H12" s="55"/>
      <c r="I12" s="55"/>
      <c r="J12" s="103"/>
      <c r="M12" s="119"/>
    </row>
    <row r="13" spans="1:13" s="20" customFormat="1" ht="15" customHeight="1" x14ac:dyDescent="0.3">
      <c r="A13" s="53" t="s">
        <v>212</v>
      </c>
      <c r="B13" s="56" t="s">
        <v>227</v>
      </c>
      <c r="C13" s="55"/>
      <c r="D13" s="55"/>
      <c r="E13" s="55"/>
      <c r="F13" s="55"/>
      <c r="G13" s="55"/>
      <c r="H13" s="55"/>
      <c r="I13" s="55"/>
      <c r="J13" s="103"/>
      <c r="M13" s="119"/>
    </row>
    <row r="14" spans="1:13" ht="41.25" customHeight="1" x14ac:dyDescent="0.3">
      <c r="A14" s="73" t="s">
        <v>186</v>
      </c>
      <c r="B14" s="226" t="s">
        <v>228</v>
      </c>
      <c r="C14" s="227"/>
      <c r="D14" s="227"/>
      <c r="E14" s="227"/>
      <c r="F14" s="227"/>
      <c r="G14" s="227"/>
      <c r="H14" s="227"/>
      <c r="I14" s="227"/>
      <c r="J14" s="228"/>
    </row>
    <row r="15" spans="1:13" ht="51.75" customHeight="1" x14ac:dyDescent="0.3">
      <c r="A15" s="73" t="s">
        <v>187</v>
      </c>
      <c r="B15" s="226" t="s">
        <v>229</v>
      </c>
      <c r="C15" s="227"/>
      <c r="D15" s="227"/>
      <c r="E15" s="227"/>
      <c r="F15" s="227"/>
      <c r="G15" s="227"/>
      <c r="H15" s="227"/>
      <c r="I15" s="227"/>
      <c r="J15" s="228"/>
    </row>
    <row r="16" spans="1:13" s="20" customFormat="1" ht="3" customHeight="1" x14ac:dyDescent="0.3">
      <c r="A16" s="76"/>
      <c r="B16" s="93"/>
      <c r="C16" s="93"/>
      <c r="D16" s="93"/>
      <c r="E16" s="93"/>
      <c r="F16" s="93"/>
      <c r="G16" s="93"/>
      <c r="H16" s="93"/>
      <c r="I16" s="93"/>
      <c r="J16" s="75"/>
      <c r="M16" s="119"/>
    </row>
    <row r="17" spans="1:16" ht="18.75" customHeight="1" x14ac:dyDescent="0.3">
      <c r="A17" s="272" t="s">
        <v>22</v>
      </c>
      <c r="B17" s="273"/>
      <c r="C17" s="273"/>
      <c r="D17" s="273"/>
      <c r="E17" s="273"/>
      <c r="F17" s="273"/>
      <c r="G17" s="273"/>
      <c r="H17" s="273"/>
      <c r="I17" s="273"/>
      <c r="J17" s="274"/>
    </row>
    <row r="18" spans="1:16" s="20" customFormat="1" ht="3" customHeight="1" x14ac:dyDescent="0.3">
      <c r="A18" s="74"/>
      <c r="B18" s="94"/>
      <c r="C18" s="94"/>
      <c r="D18" s="94"/>
      <c r="E18" s="94"/>
      <c r="F18" s="94"/>
      <c r="G18" s="94"/>
      <c r="H18" s="94"/>
      <c r="I18" s="94"/>
      <c r="J18" s="77"/>
      <c r="M18" s="119"/>
    </row>
    <row r="19" spans="1:16" x14ac:dyDescent="0.3">
      <c r="A19" s="73" t="s">
        <v>0</v>
      </c>
      <c r="B19" s="131">
        <v>2</v>
      </c>
      <c r="C19" s="283" t="s">
        <v>237</v>
      </c>
      <c r="D19" s="283"/>
      <c r="E19" s="283"/>
      <c r="F19" s="283"/>
      <c r="G19" s="283"/>
      <c r="H19" s="283"/>
      <c r="I19" s="283"/>
      <c r="J19" s="283"/>
    </row>
    <row r="20" spans="1:16" s="20" customFormat="1" ht="3" customHeight="1" x14ac:dyDescent="0.3">
      <c r="A20" s="74"/>
      <c r="B20" s="132">
        <v>2.4</v>
      </c>
      <c r="C20" s="132"/>
      <c r="D20" s="132"/>
      <c r="E20" s="132"/>
      <c r="F20" s="132"/>
      <c r="G20" s="132"/>
      <c r="H20" s="132"/>
      <c r="I20" s="132"/>
      <c r="J20" s="133"/>
      <c r="M20" s="119"/>
    </row>
    <row r="21" spans="1:16" x14ac:dyDescent="0.3">
      <c r="A21" s="73" t="s">
        <v>1</v>
      </c>
      <c r="B21" s="134">
        <v>2.4</v>
      </c>
      <c r="C21" s="283" t="s">
        <v>54</v>
      </c>
      <c r="D21" s="283"/>
      <c r="E21" s="283"/>
      <c r="F21" s="283"/>
      <c r="G21" s="283"/>
      <c r="H21" s="283"/>
      <c r="I21" s="283"/>
      <c r="J21" s="283"/>
      <c r="L21" s="20"/>
      <c r="M21" s="119"/>
      <c r="N21" s="20"/>
      <c r="O21" s="20"/>
      <c r="P21" s="20"/>
    </row>
    <row r="22" spans="1:16" s="20" customFormat="1" ht="3" customHeight="1" x14ac:dyDescent="0.3">
      <c r="A22" s="76"/>
      <c r="B22" s="135"/>
      <c r="C22" s="135"/>
      <c r="D22" s="135"/>
      <c r="E22" s="135"/>
      <c r="F22" s="135"/>
      <c r="G22" s="135"/>
      <c r="H22" s="135"/>
      <c r="I22" s="135"/>
      <c r="J22" s="136"/>
      <c r="M22" s="119"/>
    </row>
    <row r="23" spans="1:16" x14ac:dyDescent="0.3">
      <c r="A23" s="73" t="s">
        <v>2</v>
      </c>
      <c r="B23" s="137" t="s">
        <v>96</v>
      </c>
      <c r="C23" s="283" t="str">
        <f>IFERROR(VLOOKUP(B23,'[1]Validacion datos'!D8:E64,2,FALSE),"")</f>
        <v>Garantizar el acceso universal a servicios de agua potable y saneamiento, provistos con calidad y eficiencia</v>
      </c>
      <c r="D23" s="283"/>
      <c r="E23" s="283"/>
      <c r="F23" s="283"/>
      <c r="G23" s="283"/>
      <c r="H23" s="283"/>
      <c r="I23" s="283"/>
      <c r="J23" s="283"/>
    </row>
    <row r="24" spans="1:16" s="20" customFormat="1" ht="3" customHeight="1" x14ac:dyDescent="0.3">
      <c r="A24" s="74"/>
      <c r="B24" s="138" t="s">
        <v>240</v>
      </c>
      <c r="C24" s="139"/>
      <c r="D24" s="139"/>
      <c r="E24" s="139"/>
      <c r="F24" s="139"/>
      <c r="G24" s="139"/>
      <c r="H24" s="139"/>
      <c r="I24" s="139"/>
      <c r="J24" s="140"/>
      <c r="M24" s="119"/>
    </row>
    <row r="25" spans="1:16" ht="106.5" customHeight="1" x14ac:dyDescent="0.3">
      <c r="A25" s="73" t="s">
        <v>13</v>
      </c>
      <c r="B25" s="284" t="s">
        <v>240</v>
      </c>
      <c r="C25" s="284"/>
      <c r="D25" s="284"/>
      <c r="E25" s="284"/>
      <c r="F25" s="284"/>
      <c r="G25" s="284"/>
      <c r="H25" s="284"/>
      <c r="I25" s="284"/>
      <c r="J25" s="285"/>
      <c r="K25" s="20"/>
      <c r="L25" s="20"/>
      <c r="M25" s="119"/>
      <c r="N25" s="20"/>
      <c r="O25" s="20"/>
      <c r="P25" s="20"/>
    </row>
    <row r="26" spans="1:16" s="20" customFormat="1" ht="3" customHeight="1" x14ac:dyDescent="0.3">
      <c r="A26" s="76"/>
      <c r="B26" s="93"/>
      <c r="C26" s="93"/>
      <c r="D26" s="93"/>
      <c r="E26" s="93"/>
      <c r="F26" s="93"/>
      <c r="G26" s="93"/>
      <c r="H26" s="93"/>
      <c r="I26" s="93"/>
      <c r="J26" s="75"/>
      <c r="M26" s="119"/>
    </row>
    <row r="27" spans="1:16" ht="15.75" customHeight="1" x14ac:dyDescent="0.3">
      <c r="A27" s="272" t="s">
        <v>174</v>
      </c>
      <c r="B27" s="273"/>
      <c r="C27" s="273"/>
      <c r="D27" s="273"/>
      <c r="E27" s="273"/>
      <c r="F27" s="273"/>
      <c r="G27" s="273"/>
      <c r="H27" s="273"/>
      <c r="I27" s="273"/>
      <c r="J27" s="274"/>
    </row>
    <row r="28" spans="1:16" s="20" customFormat="1" ht="3" customHeight="1" x14ac:dyDescent="0.3">
      <c r="A28" s="74"/>
      <c r="B28" s="94"/>
      <c r="C28" s="94"/>
      <c r="D28" s="94"/>
      <c r="E28" s="94"/>
      <c r="F28" s="94"/>
      <c r="G28" s="94"/>
      <c r="H28" s="94"/>
      <c r="I28" s="94"/>
      <c r="J28" s="77"/>
      <c r="M28" s="119"/>
    </row>
    <row r="29" spans="1:16" ht="26.25" customHeight="1" x14ac:dyDescent="0.3">
      <c r="A29" s="73" t="s">
        <v>184</v>
      </c>
      <c r="B29" s="229" t="s">
        <v>204</v>
      </c>
      <c r="C29" s="229"/>
      <c r="D29" s="229"/>
      <c r="E29" s="229"/>
      <c r="F29" s="229"/>
      <c r="G29" s="229"/>
      <c r="H29" s="229"/>
      <c r="I29" s="229"/>
      <c r="J29" s="286"/>
    </row>
    <row r="30" spans="1:16" ht="57" customHeight="1" x14ac:dyDescent="0.3">
      <c r="A30" s="60" t="s">
        <v>185</v>
      </c>
      <c r="B30" s="231" t="s">
        <v>205</v>
      </c>
      <c r="C30" s="231"/>
      <c r="D30" s="231"/>
      <c r="E30" s="231"/>
      <c r="F30" s="231"/>
      <c r="G30" s="231"/>
      <c r="H30" s="231"/>
      <c r="I30" s="231"/>
      <c r="J30" s="287"/>
    </row>
    <row r="31" spans="1:16" x14ac:dyDescent="0.3">
      <c r="A31" s="98" t="s">
        <v>222</v>
      </c>
      <c r="B31" s="233" t="s">
        <v>233</v>
      </c>
      <c r="C31" s="233"/>
      <c r="D31" s="233"/>
      <c r="E31" s="233"/>
      <c r="F31" s="233"/>
      <c r="G31" s="233"/>
      <c r="H31" s="233"/>
      <c r="I31" s="233"/>
      <c r="J31" s="282"/>
    </row>
    <row r="32" spans="1:16" ht="22.5" hidden="1" customHeight="1" x14ac:dyDescent="0.3">
      <c r="A32" s="60" t="s">
        <v>213</v>
      </c>
      <c r="B32" s="67"/>
      <c r="C32" s="61"/>
      <c r="D32" s="61"/>
      <c r="E32" s="61"/>
      <c r="F32" s="61"/>
      <c r="G32" s="61"/>
      <c r="H32" s="61"/>
      <c r="I32" s="61"/>
      <c r="J32" s="62"/>
    </row>
    <row r="33" spans="1:17" s="20" customFormat="1" ht="3" customHeight="1" x14ac:dyDescent="0.3">
      <c r="A33" s="76"/>
      <c r="B33" s="93"/>
      <c r="C33" s="93"/>
      <c r="D33" s="93"/>
      <c r="E33" s="93"/>
      <c r="F33" s="93"/>
      <c r="G33" s="93"/>
      <c r="H33" s="93"/>
      <c r="I33" s="93"/>
      <c r="J33" s="75"/>
      <c r="M33" s="119"/>
    </row>
    <row r="34" spans="1:17" ht="15.75" customHeight="1" x14ac:dyDescent="0.3">
      <c r="A34" s="272" t="s">
        <v>176</v>
      </c>
      <c r="B34" s="273"/>
      <c r="C34" s="273"/>
      <c r="D34" s="273"/>
      <c r="E34" s="273"/>
      <c r="F34" s="273"/>
      <c r="G34" s="273"/>
      <c r="H34" s="273"/>
      <c r="I34" s="273"/>
      <c r="J34" s="274"/>
    </row>
    <row r="35" spans="1:17" s="20" customFormat="1" ht="3" customHeight="1" x14ac:dyDescent="0.3">
      <c r="A35" s="74"/>
      <c r="B35" s="94"/>
      <c r="C35" s="94"/>
      <c r="D35" s="94"/>
      <c r="E35" s="94"/>
      <c r="F35" s="94"/>
      <c r="G35" s="94"/>
      <c r="H35" s="94"/>
      <c r="I35" s="94"/>
      <c r="J35" s="77"/>
      <c r="M35" s="119"/>
    </row>
    <row r="36" spans="1:17" s="20" customFormat="1" x14ac:dyDescent="0.3">
      <c r="A36" s="262" t="s">
        <v>175</v>
      </c>
      <c r="B36" s="263"/>
      <c r="C36" s="263"/>
      <c r="D36" s="263"/>
      <c r="E36" s="263"/>
      <c r="F36" s="263"/>
      <c r="G36" s="263"/>
      <c r="H36" s="263"/>
      <c r="I36" s="263"/>
      <c r="J36" s="264"/>
      <c r="M36" s="119"/>
    </row>
    <row r="37" spans="1:17" s="20" customFormat="1" ht="3" customHeight="1" x14ac:dyDescent="0.3">
      <c r="A37" s="74"/>
      <c r="B37" s="94"/>
      <c r="C37" s="94"/>
      <c r="D37" s="94"/>
      <c r="E37" s="94"/>
      <c r="F37" s="94"/>
      <c r="G37" s="94"/>
      <c r="H37" s="94"/>
      <c r="I37" s="94"/>
      <c r="J37" s="77"/>
      <c r="M37" s="119"/>
    </row>
    <row r="38" spans="1:17" ht="15" customHeight="1" x14ac:dyDescent="0.3">
      <c r="A38" s="275" t="s">
        <v>3</v>
      </c>
      <c r="B38" s="276"/>
      <c r="C38" s="277" t="s">
        <v>10</v>
      </c>
      <c r="D38" s="281"/>
      <c r="E38" s="281"/>
      <c r="F38" s="281" t="s">
        <v>4</v>
      </c>
      <c r="G38" s="281"/>
      <c r="H38" s="276"/>
      <c r="I38" s="277" t="s">
        <v>12</v>
      </c>
      <c r="J38" s="278"/>
    </row>
    <row r="39" spans="1:17" x14ac:dyDescent="0.3">
      <c r="A39" s="279">
        <f>199210852+216249849</f>
        <v>415460701</v>
      </c>
      <c r="B39" s="257"/>
      <c r="C39" s="255">
        <f>352714080.17+289840037.12</f>
        <v>642554117.28999996</v>
      </c>
      <c r="D39" s="256"/>
      <c r="E39" s="257"/>
      <c r="F39" s="255">
        <f>210286848.6+184925894.84</f>
        <v>395212743.44</v>
      </c>
      <c r="G39" s="256"/>
      <c r="H39" s="257"/>
      <c r="I39" s="248">
        <f>IF(F39&gt;0,F39/C39,0)</f>
        <v>0.61506530392619219</v>
      </c>
      <c r="J39" s="280"/>
    </row>
    <row r="40" spans="1:17" s="20" customFormat="1" x14ac:dyDescent="0.3">
      <c r="A40" s="262" t="s">
        <v>177</v>
      </c>
      <c r="B40" s="263"/>
      <c r="C40" s="263"/>
      <c r="D40" s="263"/>
      <c r="E40" s="263"/>
      <c r="F40" s="263"/>
      <c r="G40" s="263"/>
      <c r="H40" s="263"/>
      <c r="I40" s="263"/>
      <c r="J40" s="264"/>
      <c r="M40" s="119"/>
    </row>
    <row r="41" spans="1:17" s="20" customFormat="1" ht="3" customHeight="1" x14ac:dyDescent="0.3">
      <c r="A41" s="74"/>
      <c r="B41" s="94"/>
      <c r="C41" s="94"/>
      <c r="D41" s="94"/>
      <c r="E41" s="94"/>
      <c r="F41" s="94"/>
      <c r="G41" s="94"/>
      <c r="H41" s="94"/>
      <c r="I41" s="94"/>
      <c r="J41" s="77"/>
      <c r="M41" s="119"/>
    </row>
    <row r="42" spans="1:17" ht="17.25" customHeight="1" x14ac:dyDescent="0.3">
      <c r="A42" s="74"/>
      <c r="B42" s="94"/>
      <c r="C42" s="241" t="s">
        <v>5</v>
      </c>
      <c r="D42" s="242"/>
      <c r="E42" s="241" t="s">
        <v>214</v>
      </c>
      <c r="F42" s="242"/>
      <c r="G42" s="241" t="s">
        <v>14</v>
      </c>
      <c r="H42" s="241"/>
      <c r="I42" s="241" t="s">
        <v>9</v>
      </c>
      <c r="J42" s="271"/>
    </row>
    <row r="43" spans="1:17" ht="58.5" customHeight="1" x14ac:dyDescent="0.3">
      <c r="A43" s="95" t="s">
        <v>27</v>
      </c>
      <c r="B43" s="78" t="s">
        <v>26</v>
      </c>
      <c r="C43" s="78" t="s">
        <v>198</v>
      </c>
      <c r="D43" s="79" t="s">
        <v>199</v>
      </c>
      <c r="E43" s="79" t="s">
        <v>218</v>
      </c>
      <c r="F43" s="79" t="s">
        <v>215</v>
      </c>
      <c r="G43" s="79" t="s">
        <v>200</v>
      </c>
      <c r="H43" s="79" t="s">
        <v>201</v>
      </c>
      <c r="I43" s="79" t="s">
        <v>11</v>
      </c>
      <c r="J43" s="96" t="s">
        <v>8</v>
      </c>
      <c r="Q43" s="118"/>
    </row>
    <row r="44" spans="1:17" ht="72" customHeight="1" x14ac:dyDescent="0.3">
      <c r="A44" s="68" t="s">
        <v>234</v>
      </c>
      <c r="B44" s="69" t="s">
        <v>209</v>
      </c>
      <c r="C44" s="83">
        <v>79180456.459999993</v>
      </c>
      <c r="D44" s="83">
        <v>216249848</v>
      </c>
      <c r="E44" s="70">
        <v>20556464.66</v>
      </c>
      <c r="F44" s="70">
        <v>89046731.590000004</v>
      </c>
      <c r="G44" s="70">
        <v>19491249</v>
      </c>
      <c r="H44" s="70">
        <v>56664155.530000001</v>
      </c>
      <c r="I44" s="71">
        <f>+Tabla13[[#This Row],[Física 
(C)]]/Tabla13[[#This Row],[Física
(C )]]</f>
        <v>0.94818098940559747</v>
      </c>
      <c r="J44" s="80">
        <f>+Tabla13[[#This Row],[Financiera 
 (D)]]/Tabla13[[#This Row],[Financiera
(D)]]</f>
        <v>0.6363417782799724</v>
      </c>
      <c r="L44" s="32"/>
      <c r="N44" s="118">
        <f>+Tabla13[[#This Row],[Física 
(C)]]/Tabla13[[#This Row],[Física
(C )]]</f>
        <v>0.94818098940559747</v>
      </c>
      <c r="O44" s="118">
        <f>+Tabla13[[#This Row],[Financiera 
 (D)]]/Tabla13[[#This Row],[Financiera
(D)]]</f>
        <v>0.6363417782799724</v>
      </c>
      <c r="P44" s="121"/>
      <c r="Q44" s="120"/>
    </row>
    <row r="45" spans="1:17" ht="57.6" x14ac:dyDescent="0.3">
      <c r="A45" s="68" t="s">
        <v>235</v>
      </c>
      <c r="B45" s="69" t="s">
        <v>210</v>
      </c>
      <c r="C45" s="70">
        <v>20555172.66</v>
      </c>
      <c r="D45" s="70">
        <v>199210851.78999999</v>
      </c>
      <c r="E45" s="70">
        <v>5055842.43</v>
      </c>
      <c r="F45" s="70">
        <v>82030463.129999995</v>
      </c>
      <c r="G45" s="70">
        <v>3680807.97</v>
      </c>
      <c r="H45" s="153">
        <v>35590238.469999999</v>
      </c>
      <c r="I45" s="71">
        <f>+Tabla13[[#This Row],[Física 
(C)]]/Tabla13[[#This Row],[Física
(C )]]</f>
        <v>0.72803059449777996</v>
      </c>
      <c r="J45" s="80">
        <f>+Tabla13[[#This Row],[Financiera 
 (D)]]/Tabla13[[#This Row],[Financiera
(D)]]</f>
        <v>0.43386611646453105</v>
      </c>
      <c r="K45" s="35"/>
      <c r="L45" s="36"/>
      <c r="N45" s="118">
        <f>+Tabla13[[#This Row],[Física 
(C)]]/Tabla13[[#This Row],[Física
(C )]]</f>
        <v>0.72803059449777996</v>
      </c>
      <c r="O45" s="118">
        <f>+Tabla13[[#This Row],[Financiera 
 (D)]]/Tabla13[[#This Row],[Financiera
(D)]]</f>
        <v>0.43386611646453105</v>
      </c>
      <c r="P45" s="118"/>
      <c r="Q45" s="118"/>
    </row>
    <row r="46" spans="1:17" s="20" customFormat="1" ht="3" customHeight="1" x14ac:dyDescent="0.3">
      <c r="A46" s="74"/>
      <c r="B46" s="94"/>
      <c r="C46" s="94"/>
      <c r="D46" s="94"/>
      <c r="E46" s="94"/>
      <c r="F46" s="94"/>
      <c r="G46" s="94"/>
      <c r="H46" s="94"/>
      <c r="I46" s="94"/>
      <c r="J46" s="77"/>
      <c r="M46" s="119"/>
    </row>
    <row r="47" spans="1:17" s="20" customFormat="1" ht="6" customHeight="1" x14ac:dyDescent="0.3">
      <c r="A47" s="74"/>
      <c r="B47" s="94"/>
      <c r="C47" s="94"/>
      <c r="D47" s="94"/>
      <c r="E47" s="94"/>
      <c r="F47" s="94"/>
      <c r="G47" s="94"/>
      <c r="H47" s="94"/>
      <c r="I47" s="94"/>
      <c r="J47" s="77"/>
      <c r="M47" s="119"/>
    </row>
    <row r="48" spans="1:17" ht="15.75" customHeight="1" x14ac:dyDescent="0.3">
      <c r="A48" s="259" t="s">
        <v>178</v>
      </c>
      <c r="B48" s="260"/>
      <c r="C48" s="260"/>
      <c r="D48" s="260"/>
      <c r="E48" s="260"/>
      <c r="F48" s="260"/>
      <c r="G48" s="260"/>
      <c r="H48" s="260"/>
      <c r="I48" s="260"/>
      <c r="J48" s="261"/>
      <c r="N48" s="120"/>
      <c r="O48" s="120"/>
      <c r="P48" s="118"/>
    </row>
    <row r="49" spans="1:13" s="20" customFormat="1" ht="3" customHeight="1" x14ac:dyDescent="0.3">
      <c r="A49" s="74"/>
      <c r="B49" s="94"/>
      <c r="C49" s="94"/>
      <c r="D49" s="94"/>
      <c r="E49" s="94"/>
      <c r="F49" s="94"/>
      <c r="G49" s="94"/>
      <c r="H49" s="94"/>
      <c r="I49" s="94"/>
      <c r="J49" s="77"/>
      <c r="M49" s="119"/>
    </row>
    <row r="50" spans="1:13" s="20" customFormat="1" x14ac:dyDescent="0.3">
      <c r="A50" s="262" t="s">
        <v>179</v>
      </c>
      <c r="B50" s="263"/>
      <c r="C50" s="263"/>
      <c r="D50" s="263"/>
      <c r="E50" s="263"/>
      <c r="F50" s="263"/>
      <c r="G50" s="263"/>
      <c r="H50" s="263"/>
      <c r="I50" s="263"/>
      <c r="J50" s="264"/>
      <c r="M50" s="119"/>
    </row>
    <row r="51" spans="1:13" s="20" customFormat="1" ht="3" customHeight="1" x14ac:dyDescent="0.3">
      <c r="A51" s="76"/>
      <c r="B51" s="93"/>
      <c r="C51" s="93"/>
      <c r="D51" s="93"/>
      <c r="E51" s="93"/>
      <c r="F51" s="93"/>
      <c r="G51" s="93"/>
      <c r="H51" s="93"/>
      <c r="I51" s="93"/>
      <c r="J51" s="75"/>
      <c r="M51" s="119"/>
    </row>
    <row r="52" spans="1:13" s="20" customFormat="1" ht="43.5" customHeight="1" x14ac:dyDescent="0.3">
      <c r="A52" s="66" t="s">
        <v>180</v>
      </c>
      <c r="B52" s="244" t="s">
        <v>234</v>
      </c>
      <c r="C52" s="244"/>
      <c r="D52" s="244"/>
      <c r="E52" s="244"/>
      <c r="F52" s="244"/>
      <c r="G52" s="244"/>
      <c r="H52" s="244"/>
      <c r="I52" s="244"/>
      <c r="J52" s="174"/>
      <c r="M52" s="119"/>
    </row>
    <row r="53" spans="1:13" s="20" customFormat="1" ht="43.5" customHeight="1" x14ac:dyDescent="0.3">
      <c r="A53" s="81" t="s">
        <v>181</v>
      </c>
      <c r="B53" s="177" t="s">
        <v>246</v>
      </c>
      <c r="C53" s="177"/>
      <c r="D53" s="177"/>
      <c r="E53" s="177"/>
      <c r="F53" s="177"/>
      <c r="G53" s="177"/>
      <c r="H53" s="177"/>
      <c r="I53" s="177"/>
      <c r="J53" s="174"/>
      <c r="M53" s="119"/>
    </row>
    <row r="54" spans="1:13" s="20" customFormat="1" ht="43.5" customHeight="1" x14ac:dyDescent="0.3">
      <c r="A54" s="117" t="s">
        <v>7</v>
      </c>
      <c r="B54" s="177" t="s">
        <v>258</v>
      </c>
      <c r="C54" s="177"/>
      <c r="D54" s="177"/>
      <c r="E54" s="177"/>
      <c r="F54" s="177"/>
      <c r="G54" s="177"/>
      <c r="H54" s="177"/>
      <c r="I54" s="177"/>
      <c r="J54" s="178"/>
      <c r="M54" s="119"/>
    </row>
    <row r="55" spans="1:13" s="20" customFormat="1" ht="47.4" customHeight="1" x14ac:dyDescent="0.3">
      <c r="A55" s="117" t="s">
        <v>6</v>
      </c>
      <c r="B55" s="191" t="s">
        <v>260</v>
      </c>
      <c r="C55" s="191"/>
      <c r="D55" s="191"/>
      <c r="E55" s="191"/>
      <c r="F55" s="191"/>
      <c r="G55" s="191"/>
      <c r="H55" s="191"/>
      <c r="I55" s="191"/>
      <c r="J55" s="176"/>
      <c r="M55" s="119"/>
    </row>
    <row r="56" spans="1:13" ht="38.4" customHeight="1" x14ac:dyDescent="0.3">
      <c r="A56" s="66" t="s">
        <v>180</v>
      </c>
      <c r="B56" s="191" t="s">
        <v>235</v>
      </c>
      <c r="C56" s="191"/>
      <c r="D56" s="191"/>
      <c r="E56" s="191"/>
      <c r="F56" s="191"/>
      <c r="G56" s="191"/>
      <c r="H56" s="191"/>
      <c r="I56" s="191"/>
      <c r="J56" s="173"/>
      <c r="K56" s="37"/>
    </row>
    <row r="57" spans="1:13" ht="37.5" customHeight="1" x14ac:dyDescent="0.3">
      <c r="A57" s="81" t="s">
        <v>181</v>
      </c>
      <c r="B57" s="177" t="s">
        <v>247</v>
      </c>
      <c r="C57" s="177"/>
      <c r="D57" s="177"/>
      <c r="E57" s="177"/>
      <c r="F57" s="177"/>
      <c r="G57" s="177"/>
      <c r="H57" s="177"/>
      <c r="I57" s="177"/>
      <c r="J57" s="265"/>
      <c r="K57" s="38"/>
    </row>
    <row r="58" spans="1:13" ht="51.75" customHeight="1" x14ac:dyDescent="0.3">
      <c r="A58" s="117" t="s">
        <v>7</v>
      </c>
      <c r="B58" s="177" t="s">
        <v>261</v>
      </c>
      <c r="C58" s="177"/>
      <c r="D58" s="177"/>
      <c r="E58" s="177"/>
      <c r="F58" s="177"/>
      <c r="G58" s="177"/>
      <c r="H58" s="177"/>
      <c r="I58" s="177"/>
      <c r="J58" s="178"/>
      <c r="K58" s="38"/>
    </row>
    <row r="59" spans="1:13" ht="91.8" customHeight="1" x14ac:dyDescent="0.3">
      <c r="A59" s="117" t="s">
        <v>6</v>
      </c>
      <c r="B59" s="191" t="s">
        <v>259</v>
      </c>
      <c r="C59" s="191"/>
      <c r="D59" s="191"/>
      <c r="E59" s="191"/>
      <c r="F59" s="191"/>
      <c r="G59" s="191"/>
      <c r="H59" s="191"/>
      <c r="I59" s="191"/>
      <c r="J59" s="192"/>
      <c r="K59" s="38"/>
    </row>
    <row r="60" spans="1:13" s="24" customFormat="1" ht="15.75" customHeight="1" x14ac:dyDescent="0.3">
      <c r="A60" s="266" t="s">
        <v>220</v>
      </c>
      <c r="B60" s="189"/>
      <c r="C60" s="189"/>
      <c r="D60" s="189"/>
      <c r="E60" s="189"/>
      <c r="F60" s="189"/>
      <c r="G60" s="189"/>
      <c r="H60" s="189"/>
      <c r="I60" s="189"/>
      <c r="J60" s="267"/>
      <c r="M60" s="32"/>
    </row>
    <row r="61" spans="1:13" s="20" customFormat="1" ht="10.199999999999999" customHeight="1" x14ac:dyDescent="0.3">
      <c r="A61" s="268" t="s">
        <v>251</v>
      </c>
      <c r="B61" s="269"/>
      <c r="C61" s="269"/>
      <c r="D61" s="269"/>
      <c r="E61" s="269"/>
      <c r="F61" s="269"/>
      <c r="G61" s="269"/>
      <c r="H61" s="269"/>
      <c r="I61" s="269"/>
      <c r="J61" s="269"/>
      <c r="M61" s="119"/>
    </row>
    <row r="62" spans="1:13" ht="54.75" customHeight="1" thickBot="1" x14ac:dyDescent="0.35">
      <c r="A62" s="270"/>
      <c r="B62" s="270"/>
      <c r="C62" s="270"/>
      <c r="D62" s="270"/>
      <c r="E62" s="270"/>
      <c r="F62" s="270"/>
      <c r="G62" s="270"/>
      <c r="H62" s="270"/>
      <c r="I62" s="270"/>
      <c r="J62" s="270"/>
      <c r="K62" s="38"/>
    </row>
    <row r="63" spans="1:13" ht="14.25" customHeight="1" thickTop="1" x14ac:dyDescent="0.3">
      <c r="A63" s="258" t="s">
        <v>206</v>
      </c>
      <c r="B63" s="258"/>
      <c r="C63" s="258"/>
      <c r="D63" s="258"/>
      <c r="E63" s="258"/>
      <c r="F63" s="258"/>
      <c r="G63" s="258"/>
      <c r="H63" s="258"/>
      <c r="I63" s="258"/>
      <c r="J63" s="258"/>
    </row>
    <row r="64" spans="1:13" ht="14.25" customHeight="1" x14ac:dyDescent="0.3">
      <c r="A64" s="87"/>
      <c r="B64" s="87"/>
      <c r="C64" s="87"/>
      <c r="D64" s="87"/>
      <c r="E64" s="87"/>
      <c r="F64" s="87"/>
      <c r="G64" s="87"/>
      <c r="H64" s="87"/>
      <c r="I64" s="87"/>
      <c r="J64" s="87"/>
    </row>
    <row r="65" spans="1:10" ht="14.25" customHeight="1" x14ac:dyDescent="0.3">
      <c r="A65" s="87"/>
      <c r="B65" s="87"/>
      <c r="C65" s="87"/>
      <c r="D65" s="87"/>
      <c r="E65" s="87"/>
      <c r="F65" s="87"/>
      <c r="G65" s="87"/>
      <c r="H65" s="87"/>
      <c r="I65" s="87"/>
      <c r="J65" s="87"/>
    </row>
    <row r="66" spans="1:10" ht="14.25" customHeight="1" x14ac:dyDescent="0.3">
      <c r="A66" s="87"/>
      <c r="B66" s="87"/>
      <c r="C66" s="87"/>
      <c r="D66" s="87"/>
      <c r="E66" s="87"/>
      <c r="F66" s="87"/>
      <c r="G66" s="87"/>
      <c r="H66" s="87"/>
      <c r="I66" s="87"/>
      <c r="J66" s="87"/>
    </row>
    <row r="67" spans="1:10" ht="14.25" customHeight="1" x14ac:dyDescent="0.3">
      <c r="A67" s="87"/>
      <c r="B67" s="87"/>
      <c r="C67" s="87"/>
      <c r="D67" s="87"/>
      <c r="E67" s="87"/>
      <c r="F67" s="87"/>
      <c r="G67" s="87"/>
      <c r="H67" s="87"/>
      <c r="I67" s="87"/>
      <c r="J67" s="87"/>
    </row>
    <row r="68" spans="1:10" ht="14.25" customHeight="1" x14ac:dyDescent="0.3">
      <c r="A68" s="87"/>
      <c r="B68" s="87"/>
      <c r="C68" s="87"/>
      <c r="D68" s="87"/>
      <c r="E68" s="87"/>
      <c r="F68" s="87"/>
      <c r="G68" s="87"/>
      <c r="H68" s="87"/>
      <c r="I68" s="87"/>
      <c r="J68" s="87"/>
    </row>
    <row r="69" spans="1:10" ht="14.25" customHeight="1" x14ac:dyDescent="0.3">
      <c r="A69" s="87"/>
      <c r="B69" s="87"/>
      <c r="C69" s="87"/>
      <c r="D69" s="87"/>
      <c r="E69" s="87"/>
      <c r="F69" s="87"/>
      <c r="G69" s="87"/>
      <c r="H69" s="87"/>
      <c r="I69" s="87"/>
      <c r="J69" s="87"/>
    </row>
    <row r="70" spans="1:10" ht="14.25" customHeight="1" x14ac:dyDescent="0.3">
      <c r="A70" s="87"/>
      <c r="B70" s="87"/>
      <c r="C70" s="87"/>
      <c r="D70" s="87"/>
      <c r="E70" s="87"/>
      <c r="F70" s="87"/>
      <c r="G70" s="87"/>
      <c r="H70" s="87"/>
      <c r="I70" s="87"/>
      <c r="J70" s="87"/>
    </row>
  </sheetData>
  <sheetProtection formatCells="0" formatColumns="0" formatRows="0" insertRows="0" deleteRows="0" pivotTables="0"/>
  <mergeCells count="52">
    <mergeCell ref="A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A8:J8"/>
    <mergeCell ref="A9:J9"/>
    <mergeCell ref="B31:J31"/>
    <mergeCell ref="B11:J11"/>
    <mergeCell ref="B14:J14"/>
    <mergeCell ref="B15:J15"/>
    <mergeCell ref="A17:J17"/>
    <mergeCell ref="C19:J19"/>
    <mergeCell ref="C21:J21"/>
    <mergeCell ref="C23:J23"/>
    <mergeCell ref="B25:J25"/>
    <mergeCell ref="A27:J27"/>
    <mergeCell ref="B29:J29"/>
    <mergeCell ref="B30:J30"/>
    <mergeCell ref="I42:J42"/>
    <mergeCell ref="A34:J34"/>
    <mergeCell ref="A36:J36"/>
    <mergeCell ref="A38:B38"/>
    <mergeCell ref="I38:J38"/>
    <mergeCell ref="A39:B39"/>
    <mergeCell ref="I39:J39"/>
    <mergeCell ref="A40:J40"/>
    <mergeCell ref="E42:F42"/>
    <mergeCell ref="C38:E38"/>
    <mergeCell ref="C39:E39"/>
    <mergeCell ref="F38:H38"/>
    <mergeCell ref="C42:D42"/>
    <mergeCell ref="G42:H42"/>
    <mergeCell ref="F39:H39"/>
    <mergeCell ref="A63:J63"/>
    <mergeCell ref="A48:J48"/>
    <mergeCell ref="A50:J50"/>
    <mergeCell ref="B57:J57"/>
    <mergeCell ref="B58:J58"/>
    <mergeCell ref="B59:J59"/>
    <mergeCell ref="A60:J60"/>
    <mergeCell ref="B52:I52"/>
    <mergeCell ref="B53:I53"/>
    <mergeCell ref="B56:I56"/>
    <mergeCell ref="B54:J54"/>
    <mergeCell ref="A61:J62"/>
    <mergeCell ref="B55:I55"/>
  </mergeCells>
  <dataValidations count="13">
    <dataValidation allowBlank="1" showInputMessage="1" showErrorMessage="1" prompt="Monto ejecutado en el trimestre" sqref="H43 H45"/>
    <dataValidation allowBlank="1" showInputMessage="1" showErrorMessage="1" prompt="Meta alcanzada en el trimestre" sqref="G43:G45"/>
    <dataValidation allowBlank="1" showInputMessage="1" showErrorMessage="1" prompt="Monto presupuestado para el producto" sqref="D43:D45 F43 E44:E45 F45"/>
    <dataValidation allowBlank="1" showInputMessage="1" showErrorMessage="1" prompt="Meta anual del indicador" sqref="C43:C45 E43"/>
    <dataValidation allowBlank="1" showInputMessage="1" showErrorMessage="1" prompt="Nombre del indicador" sqref="B43:B45"/>
    <dataValidation allowBlank="1" showInputMessage="1" showErrorMessage="1" prompt="Nombre de cada producto" sqref="A43:A45"/>
    <dataValidation allowBlank="1" showInputMessage="1" showErrorMessage="1" prompt="¿En qué consiste el programa?" sqref="B30:J30"/>
    <dataValidation allowBlank="1" showInputMessage="1" showErrorMessage="1" prompt="Presupuesto del programa" sqref="F39 A39 C39"/>
    <dataValidation allowBlank="1" showInputMessage="1" showErrorMessage="1" prompt="¿En qué consiste el producto? su objetivo" sqref="B57:J57"/>
    <dataValidation allowBlank="1" showInputMessage="1" showErrorMessage="1" prompt="Nombre del producto" sqref="B56 J56"/>
    <dataValidation allowBlank="1" showInputMessage="1" showErrorMessage="1" prompt="¿A quién va dirigido el programa?, ¿qué característica tiene esta población que requiere ser beneficiada?" sqref="B31:J32"/>
    <dataValidation allowBlank="1" showInputMessage="1" prompt="Nombre del capítulo" sqref="B11:J11"/>
    <dataValidation allowBlank="1" sqref="A11"/>
  </dataValidations>
  <printOptions horizontalCentered="1"/>
  <pageMargins left="0.196850393700787" right="0.196850393700787" top="0.74803149606299202" bottom="0.74803149606299202" header="0.31496062992126" footer="0.31496062992126"/>
  <pageSetup scale="45" orientation="portrait" r:id="rId1"/>
  <headerFooter alignWithMargins="0">
    <oddFooter>&amp;RPágina &amp;P</oddFooter>
  </headerFooter>
  <rowBreaks count="1" manualBreakCount="1">
    <brk id="59" max="9" man="1"/>
  </rowBreaks>
  <colBreaks count="1" manualBreakCount="1">
    <brk id="10" max="80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showGridLines="0" view="pageBreakPreview" zoomScale="83" zoomScaleNormal="90" zoomScaleSheetLayoutView="83" workbookViewId="0">
      <selection activeCell="A45" sqref="A45:J45"/>
    </sheetView>
  </sheetViews>
  <sheetFormatPr baseColWidth="10" defaultColWidth="11.44140625" defaultRowHeight="14.4" x14ac:dyDescent="0.3"/>
  <cols>
    <col min="1" max="1" width="32.88671875" style="34" customWidth="1"/>
    <col min="2" max="2" width="21.6640625" style="34" customWidth="1"/>
    <col min="3" max="10" width="15" style="34" customWidth="1"/>
    <col min="11" max="11" width="40.109375" style="34" hidden="1" customWidth="1"/>
    <col min="12" max="12" width="26.109375" style="34" hidden="1" customWidth="1"/>
    <col min="13" max="13" width="20.44140625" style="34" bestFit="1" customWidth="1"/>
    <col min="14" max="14" width="17.5546875" style="34" bestFit="1" customWidth="1"/>
    <col min="15" max="16384" width="11.44140625" style="34"/>
  </cols>
  <sheetData>
    <row r="1" spans="1:12" s="20" customFormat="1" ht="27.75" customHeight="1" thickBot="1" x14ac:dyDescent="0.35">
      <c r="A1" s="88"/>
      <c r="B1" s="290" t="s">
        <v>188</v>
      </c>
      <c r="C1" s="291"/>
      <c r="D1" s="291"/>
      <c r="E1" s="291"/>
      <c r="F1" s="291"/>
      <c r="G1" s="291"/>
      <c r="H1" s="291"/>
      <c r="I1" s="291"/>
      <c r="J1" s="292"/>
    </row>
    <row r="2" spans="1:12" s="20" customFormat="1" ht="21" customHeight="1" thickBot="1" x14ac:dyDescent="0.35">
      <c r="A2" s="89"/>
      <c r="B2" s="293" t="s">
        <v>15</v>
      </c>
      <c r="C2" s="294"/>
      <c r="D2" s="293" t="s">
        <v>16</v>
      </c>
      <c r="E2" s="294"/>
      <c r="F2" s="294"/>
      <c r="G2" s="294"/>
      <c r="H2" s="295"/>
      <c r="I2" s="72" t="s">
        <v>17</v>
      </c>
      <c r="J2" s="90" t="s">
        <v>18</v>
      </c>
    </row>
    <row r="3" spans="1:12" s="20" customFormat="1" ht="35.25" customHeight="1" thickBot="1" x14ac:dyDescent="0.35">
      <c r="A3" s="91"/>
      <c r="B3" s="321" t="s">
        <v>19</v>
      </c>
      <c r="C3" s="322"/>
      <c r="D3" s="321" t="s">
        <v>224</v>
      </c>
      <c r="E3" s="322"/>
      <c r="F3" s="322"/>
      <c r="G3" s="322"/>
      <c r="H3" s="323"/>
      <c r="I3" s="82">
        <v>43846</v>
      </c>
      <c r="J3" s="92">
        <v>5</v>
      </c>
    </row>
    <row r="4" spans="1:12" s="20" customFormat="1" ht="3" customHeight="1" x14ac:dyDescent="0.3">
      <c r="A4" s="324"/>
      <c r="B4" s="325"/>
      <c r="C4" s="325"/>
      <c r="D4" s="306"/>
      <c r="E4" s="306"/>
      <c r="F4" s="306"/>
      <c r="G4" s="306"/>
      <c r="H4" s="306"/>
      <c r="I4" s="325"/>
      <c r="J4" s="326"/>
    </row>
    <row r="5" spans="1:12" s="20" customFormat="1" ht="3" customHeight="1" x14ac:dyDescent="0.3">
      <c r="A5" s="302"/>
      <c r="B5" s="303"/>
      <c r="C5" s="303"/>
      <c r="D5" s="303"/>
      <c r="E5" s="303"/>
      <c r="F5" s="303"/>
      <c r="G5" s="303"/>
      <c r="H5" s="303"/>
      <c r="I5" s="303"/>
      <c r="J5" s="304"/>
    </row>
    <row r="6" spans="1:12" s="20" customFormat="1" ht="3" customHeight="1" x14ac:dyDescent="0.3">
      <c r="A6" s="305"/>
      <c r="B6" s="306"/>
      <c r="C6" s="306"/>
      <c r="D6" s="306"/>
      <c r="E6" s="306"/>
      <c r="F6" s="306"/>
      <c r="G6" s="306"/>
      <c r="H6" s="306"/>
      <c r="I6" s="306"/>
      <c r="J6" s="307"/>
    </row>
    <row r="7" spans="1:12" s="20" customFormat="1" x14ac:dyDescent="0.3">
      <c r="A7" s="272" t="s">
        <v>202</v>
      </c>
      <c r="B7" s="273"/>
      <c r="C7" s="273"/>
      <c r="D7" s="273"/>
      <c r="E7" s="273"/>
      <c r="F7" s="273"/>
      <c r="G7" s="273"/>
      <c r="H7" s="273"/>
      <c r="I7" s="273"/>
      <c r="J7" s="274"/>
      <c r="K7" s="39"/>
    </row>
    <row r="8" spans="1:12" s="20" customFormat="1" ht="3" customHeight="1" x14ac:dyDescent="0.3">
      <c r="A8" s="305"/>
      <c r="B8" s="306"/>
      <c r="C8" s="306"/>
      <c r="D8" s="306"/>
      <c r="E8" s="306"/>
      <c r="F8" s="306"/>
      <c r="G8" s="306"/>
      <c r="H8" s="306"/>
      <c r="I8" s="306"/>
      <c r="J8" s="307"/>
      <c r="K8" s="39"/>
    </row>
    <row r="9" spans="1:12" s="20" customFormat="1" x14ac:dyDescent="0.3">
      <c r="A9" s="262" t="s">
        <v>20</v>
      </c>
      <c r="B9" s="263"/>
      <c r="C9" s="263"/>
      <c r="D9" s="263"/>
      <c r="E9" s="263"/>
      <c r="F9" s="263"/>
      <c r="G9" s="263"/>
      <c r="H9" s="263"/>
      <c r="I9" s="263"/>
      <c r="J9" s="264"/>
      <c r="K9" s="39"/>
    </row>
    <row r="10" spans="1:12" s="20" customFormat="1" ht="3" customHeight="1" x14ac:dyDescent="0.3">
      <c r="A10" s="288"/>
      <c r="B10" s="224"/>
      <c r="C10" s="224"/>
      <c r="D10" s="224"/>
      <c r="E10" s="224"/>
      <c r="F10" s="224"/>
      <c r="G10" s="224"/>
      <c r="H10" s="224"/>
      <c r="I10" s="224"/>
      <c r="J10" s="289"/>
      <c r="K10" s="39"/>
    </row>
    <row r="11" spans="1:12" x14ac:dyDescent="0.3">
      <c r="A11" s="73" t="s">
        <v>21</v>
      </c>
      <c r="B11" s="193" t="s">
        <v>225</v>
      </c>
      <c r="C11" s="194"/>
      <c r="D11" s="194"/>
      <c r="E11" s="194"/>
      <c r="F11" s="194"/>
      <c r="G11" s="194"/>
      <c r="H11" s="194"/>
      <c r="I11" s="194"/>
      <c r="J11" s="195"/>
      <c r="K11" s="40"/>
      <c r="L11" s="20"/>
    </row>
    <row r="12" spans="1:12" s="20" customFormat="1" x14ac:dyDescent="0.3">
      <c r="A12" s="53" t="s">
        <v>197</v>
      </c>
      <c r="B12" s="54" t="s">
        <v>226</v>
      </c>
      <c r="C12" s="55"/>
      <c r="D12" s="55"/>
      <c r="E12" s="55"/>
      <c r="F12" s="55"/>
      <c r="G12" s="55"/>
      <c r="H12" s="55"/>
      <c r="I12" s="55"/>
      <c r="J12" s="103"/>
    </row>
    <row r="13" spans="1:12" s="20" customFormat="1" x14ac:dyDescent="0.3">
      <c r="A13" s="53" t="s">
        <v>212</v>
      </c>
      <c r="B13" s="56" t="s">
        <v>227</v>
      </c>
      <c r="C13" s="55"/>
      <c r="D13" s="55"/>
      <c r="E13" s="55"/>
      <c r="F13" s="55"/>
      <c r="G13" s="55"/>
      <c r="H13" s="55"/>
      <c r="I13" s="55"/>
      <c r="J13" s="103"/>
    </row>
    <row r="14" spans="1:12" ht="55.5" customHeight="1" x14ac:dyDescent="0.3">
      <c r="A14" s="73" t="s">
        <v>186</v>
      </c>
      <c r="B14" s="226" t="s">
        <v>228</v>
      </c>
      <c r="C14" s="227"/>
      <c r="D14" s="227"/>
      <c r="E14" s="227"/>
      <c r="F14" s="227"/>
      <c r="G14" s="227"/>
      <c r="H14" s="227"/>
      <c r="I14" s="227"/>
      <c r="J14" s="228"/>
      <c r="K14" s="41"/>
    </row>
    <row r="15" spans="1:12" ht="58.5" customHeight="1" x14ac:dyDescent="0.3">
      <c r="A15" s="73" t="s">
        <v>187</v>
      </c>
      <c r="B15" s="226" t="s">
        <v>229</v>
      </c>
      <c r="C15" s="227"/>
      <c r="D15" s="227"/>
      <c r="E15" s="227"/>
      <c r="F15" s="227"/>
      <c r="G15" s="227"/>
      <c r="H15" s="227"/>
      <c r="I15" s="227"/>
      <c r="J15" s="228"/>
      <c r="K15" s="41"/>
    </row>
    <row r="16" spans="1:12" s="20" customFormat="1" ht="3.75" customHeight="1" x14ac:dyDescent="0.3">
      <c r="A16" s="76"/>
      <c r="B16" s="93"/>
      <c r="C16" s="93"/>
      <c r="D16" s="93"/>
      <c r="E16" s="93"/>
      <c r="F16" s="93"/>
      <c r="G16" s="93"/>
      <c r="H16" s="93"/>
      <c r="I16" s="93"/>
      <c r="J16" s="75"/>
      <c r="K16" s="39"/>
    </row>
    <row r="17" spans="1:23" ht="18.75" customHeight="1" x14ac:dyDescent="0.3">
      <c r="A17" s="272" t="s">
        <v>22</v>
      </c>
      <c r="B17" s="273"/>
      <c r="C17" s="273"/>
      <c r="D17" s="273"/>
      <c r="E17" s="273"/>
      <c r="F17" s="273"/>
      <c r="G17" s="273"/>
      <c r="H17" s="273"/>
      <c r="I17" s="273"/>
      <c r="J17" s="274"/>
      <c r="K17" s="41"/>
    </row>
    <row r="18" spans="1:23" s="20" customFormat="1" ht="3" customHeight="1" x14ac:dyDescent="0.3">
      <c r="A18" s="74"/>
      <c r="B18" s="94"/>
      <c r="C18" s="94"/>
      <c r="D18" s="94"/>
      <c r="E18" s="94"/>
      <c r="F18" s="94"/>
      <c r="G18" s="94"/>
      <c r="H18" s="94"/>
      <c r="I18" s="94"/>
      <c r="J18" s="77"/>
      <c r="K18" s="40"/>
    </row>
    <row r="19" spans="1:23" ht="22.5" customHeight="1" x14ac:dyDescent="0.3">
      <c r="A19" s="73" t="s">
        <v>0</v>
      </c>
      <c r="B19" s="124">
        <v>2</v>
      </c>
      <c r="C19" s="317" t="s">
        <v>237</v>
      </c>
      <c r="D19" s="317"/>
      <c r="E19" s="317"/>
      <c r="F19" s="317"/>
      <c r="G19" s="317"/>
      <c r="H19" s="317"/>
      <c r="I19" s="317"/>
      <c r="J19" s="317"/>
      <c r="K19" s="41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</row>
    <row r="20" spans="1:23" s="20" customFormat="1" ht="3" customHeight="1" x14ac:dyDescent="0.3">
      <c r="A20" s="74"/>
      <c r="B20" s="125"/>
      <c r="C20" s="125"/>
      <c r="D20" s="125"/>
      <c r="E20" s="125"/>
      <c r="F20" s="125"/>
      <c r="G20" s="125"/>
      <c r="H20" s="125"/>
      <c r="I20" s="125"/>
      <c r="J20" s="126"/>
      <c r="K20" s="40"/>
    </row>
    <row r="21" spans="1:23" ht="22.5" customHeight="1" x14ac:dyDescent="0.3">
      <c r="A21" s="73" t="s">
        <v>1</v>
      </c>
      <c r="B21" s="127">
        <v>2.4</v>
      </c>
      <c r="C21" s="317" t="s">
        <v>238</v>
      </c>
      <c r="D21" s="317"/>
      <c r="E21" s="317"/>
      <c r="F21" s="317"/>
      <c r="G21" s="317"/>
      <c r="H21" s="317"/>
      <c r="I21" s="317"/>
      <c r="J21" s="317"/>
      <c r="K21" s="41"/>
      <c r="L21" s="20"/>
      <c r="M21" s="20"/>
      <c r="N21" s="20"/>
      <c r="O21" s="20"/>
      <c r="P21" s="20"/>
    </row>
    <row r="22" spans="1:23" s="20" customFormat="1" ht="3" customHeight="1" x14ac:dyDescent="0.3">
      <c r="A22" s="76"/>
      <c r="B22" s="128"/>
      <c r="C22" s="128"/>
      <c r="D22" s="128"/>
      <c r="E22" s="128"/>
      <c r="F22" s="128"/>
      <c r="G22" s="128"/>
      <c r="H22" s="128"/>
      <c r="I22" s="128"/>
      <c r="J22" s="129"/>
      <c r="K22" s="40"/>
    </row>
    <row r="23" spans="1:23" ht="28.5" customHeight="1" x14ac:dyDescent="0.3">
      <c r="A23" s="73" t="s">
        <v>2</v>
      </c>
      <c r="B23" s="130" t="s">
        <v>96</v>
      </c>
      <c r="C23" s="317" t="s">
        <v>239</v>
      </c>
      <c r="D23" s="317"/>
      <c r="E23" s="317"/>
      <c r="F23" s="317"/>
      <c r="G23" s="317"/>
      <c r="H23" s="317"/>
      <c r="I23" s="317"/>
      <c r="J23" s="317"/>
      <c r="K23" s="41"/>
    </row>
    <row r="24" spans="1:23" s="20" customFormat="1" ht="3" customHeight="1" x14ac:dyDescent="0.3">
      <c r="A24" s="74"/>
      <c r="B24" s="97"/>
      <c r="C24" s="97"/>
      <c r="D24" s="97"/>
      <c r="E24" s="97"/>
      <c r="F24" s="97"/>
      <c r="G24" s="97"/>
      <c r="H24" s="97"/>
      <c r="I24" s="97"/>
      <c r="J24" s="84"/>
      <c r="K24" s="39"/>
    </row>
    <row r="25" spans="1:23" ht="115.5" customHeight="1" x14ac:dyDescent="0.3">
      <c r="A25" s="73" t="s">
        <v>13</v>
      </c>
      <c r="B25" s="318" t="s">
        <v>240</v>
      </c>
      <c r="C25" s="319"/>
      <c r="D25" s="319"/>
      <c r="E25" s="319"/>
      <c r="F25" s="319"/>
      <c r="G25" s="319"/>
      <c r="H25" s="319"/>
      <c r="I25" s="319"/>
      <c r="J25" s="320"/>
      <c r="K25" s="41"/>
      <c r="L25" s="20"/>
      <c r="M25" s="20"/>
      <c r="N25" s="20"/>
      <c r="O25" s="20"/>
      <c r="P25" s="20"/>
    </row>
    <row r="26" spans="1:23" s="20" customFormat="1" ht="3" customHeight="1" x14ac:dyDescent="0.3">
      <c r="A26" s="76"/>
      <c r="B26" s="93"/>
      <c r="C26" s="93"/>
      <c r="D26" s="93"/>
      <c r="E26" s="93"/>
      <c r="F26" s="93"/>
      <c r="G26" s="93"/>
      <c r="H26" s="93"/>
      <c r="I26" s="93"/>
      <c r="J26" s="75"/>
      <c r="K26" s="39"/>
    </row>
    <row r="27" spans="1:23" ht="15.75" customHeight="1" x14ac:dyDescent="0.3">
      <c r="A27" s="272" t="s">
        <v>174</v>
      </c>
      <c r="B27" s="273"/>
      <c r="C27" s="273"/>
      <c r="D27" s="273"/>
      <c r="E27" s="273"/>
      <c r="F27" s="273"/>
      <c r="G27" s="273"/>
      <c r="H27" s="273"/>
      <c r="I27" s="273"/>
      <c r="J27" s="274"/>
      <c r="K27" s="41"/>
    </row>
    <row r="28" spans="1:23" s="20" customFormat="1" ht="3" customHeight="1" x14ac:dyDescent="0.3">
      <c r="A28" s="74"/>
      <c r="B28" s="94"/>
      <c r="C28" s="94"/>
      <c r="D28" s="94"/>
      <c r="E28" s="94"/>
      <c r="F28" s="94"/>
      <c r="G28" s="94"/>
      <c r="H28" s="94"/>
      <c r="I28" s="94"/>
      <c r="J28" s="77"/>
      <c r="K28" s="39"/>
    </row>
    <row r="29" spans="1:23" x14ac:dyDescent="0.3">
      <c r="A29" s="73" t="s">
        <v>184</v>
      </c>
      <c r="B29" s="229" t="s">
        <v>207</v>
      </c>
      <c r="C29" s="229"/>
      <c r="D29" s="229"/>
      <c r="E29" s="229"/>
      <c r="F29" s="229"/>
      <c r="G29" s="229"/>
      <c r="H29" s="229"/>
      <c r="I29" s="229"/>
      <c r="J29" s="286"/>
      <c r="K29" s="41"/>
    </row>
    <row r="30" spans="1:23" ht="62.25" customHeight="1" x14ac:dyDescent="0.3">
      <c r="A30" s="60" t="s">
        <v>185</v>
      </c>
      <c r="B30" s="231" t="s">
        <v>241</v>
      </c>
      <c r="C30" s="231"/>
      <c r="D30" s="231"/>
      <c r="E30" s="231"/>
      <c r="F30" s="231"/>
      <c r="G30" s="231"/>
      <c r="H30" s="231"/>
      <c r="I30" s="231"/>
      <c r="J30" s="287"/>
      <c r="K30" s="41"/>
    </row>
    <row r="31" spans="1:23" x14ac:dyDescent="0.3">
      <c r="A31" s="98" t="s">
        <v>222</v>
      </c>
      <c r="B31" s="233" t="s">
        <v>233</v>
      </c>
      <c r="C31" s="233"/>
      <c r="D31" s="233"/>
      <c r="E31" s="233"/>
      <c r="F31" s="233"/>
      <c r="G31" s="233"/>
      <c r="H31" s="233"/>
      <c r="I31" s="233"/>
      <c r="J31" s="282"/>
      <c r="K31" s="41"/>
      <c r="U31" s="34">
        <v>0</v>
      </c>
    </row>
    <row r="32" spans="1:23" ht="26.25" hidden="1" customHeight="1" x14ac:dyDescent="0.3">
      <c r="A32" s="60" t="s">
        <v>213</v>
      </c>
      <c r="B32" s="67"/>
      <c r="C32" s="61"/>
      <c r="D32" s="61"/>
      <c r="E32" s="61"/>
      <c r="F32" s="61"/>
      <c r="G32" s="61"/>
      <c r="H32" s="61"/>
      <c r="I32" s="61"/>
      <c r="J32" s="62"/>
      <c r="K32" s="41"/>
    </row>
    <row r="33" spans="1:14" ht="15.75" customHeight="1" x14ac:dyDescent="0.3">
      <c r="A33" s="272" t="s">
        <v>176</v>
      </c>
      <c r="B33" s="273"/>
      <c r="C33" s="273"/>
      <c r="D33" s="273"/>
      <c r="E33" s="273"/>
      <c r="F33" s="273"/>
      <c r="G33" s="273"/>
      <c r="H33" s="273"/>
      <c r="I33" s="273"/>
      <c r="J33" s="274"/>
      <c r="K33" s="41"/>
    </row>
    <row r="34" spans="1:14" s="20" customFormat="1" ht="3" customHeight="1" x14ac:dyDescent="0.3">
      <c r="A34" s="74"/>
      <c r="B34" s="94"/>
      <c r="C34" s="94"/>
      <c r="D34" s="94"/>
      <c r="E34" s="94"/>
      <c r="F34" s="94"/>
      <c r="G34" s="94"/>
      <c r="H34" s="94"/>
      <c r="I34" s="94"/>
      <c r="J34" s="77"/>
      <c r="K34" s="39"/>
    </row>
    <row r="35" spans="1:14" s="20" customFormat="1" x14ac:dyDescent="0.3">
      <c r="A35" s="262" t="s">
        <v>175</v>
      </c>
      <c r="B35" s="263"/>
      <c r="C35" s="263"/>
      <c r="D35" s="263"/>
      <c r="E35" s="263"/>
      <c r="F35" s="263"/>
      <c r="G35" s="263"/>
      <c r="H35" s="263"/>
      <c r="I35" s="263"/>
      <c r="J35" s="264"/>
      <c r="K35" s="39"/>
    </row>
    <row r="36" spans="1:14" s="20" customFormat="1" ht="3" customHeight="1" x14ac:dyDescent="0.3">
      <c r="A36" s="74"/>
      <c r="B36" s="94"/>
      <c r="C36" s="94"/>
      <c r="D36" s="94"/>
      <c r="E36" s="94"/>
      <c r="F36" s="94"/>
      <c r="G36" s="94"/>
      <c r="H36" s="94"/>
      <c r="I36" s="94"/>
      <c r="J36" s="77"/>
      <c r="K36" s="39"/>
    </row>
    <row r="37" spans="1:14" ht="15" customHeight="1" x14ac:dyDescent="0.3">
      <c r="A37" s="275" t="s">
        <v>3</v>
      </c>
      <c r="B37" s="276"/>
      <c r="C37" s="277" t="s">
        <v>10</v>
      </c>
      <c r="D37" s="281"/>
      <c r="E37" s="281"/>
      <c r="F37" s="281" t="s">
        <v>4</v>
      </c>
      <c r="G37" s="281"/>
      <c r="H37" s="276"/>
      <c r="I37" s="277" t="s">
        <v>12</v>
      </c>
      <c r="J37" s="278"/>
      <c r="K37" s="43"/>
    </row>
    <row r="38" spans="1:14" x14ac:dyDescent="0.3">
      <c r="A38" s="316">
        <v>352555620</v>
      </c>
      <c r="B38" s="247"/>
      <c r="C38" s="255">
        <v>360220388.12</v>
      </c>
      <c r="D38" s="256"/>
      <c r="E38" s="257"/>
      <c r="F38" s="255">
        <v>254333830.52000001</v>
      </c>
      <c r="G38" s="256"/>
      <c r="H38" s="257"/>
      <c r="I38" s="248">
        <f>IF(F38&gt;0,F38/C38,0)</f>
        <v>0.70605062597199231</v>
      </c>
      <c r="J38" s="280"/>
      <c r="K38" s="43"/>
      <c r="M38" s="118"/>
      <c r="N38" s="118"/>
    </row>
    <row r="39" spans="1:14" s="20" customFormat="1" x14ac:dyDescent="0.3">
      <c r="A39" s="262" t="s">
        <v>177</v>
      </c>
      <c r="B39" s="263"/>
      <c r="C39" s="263"/>
      <c r="D39" s="263"/>
      <c r="E39" s="263"/>
      <c r="F39" s="263"/>
      <c r="G39" s="263"/>
      <c r="H39" s="263"/>
      <c r="I39" s="263"/>
      <c r="J39" s="264"/>
      <c r="K39" s="39"/>
    </row>
    <row r="40" spans="1:14" s="20" customFormat="1" ht="3" customHeight="1" x14ac:dyDescent="0.3">
      <c r="A40" s="74"/>
      <c r="B40" s="94"/>
      <c r="C40" s="94"/>
      <c r="D40" s="94"/>
      <c r="E40" s="94"/>
      <c r="F40" s="94"/>
      <c r="G40" s="94"/>
      <c r="H40" s="94"/>
      <c r="I40" s="94"/>
      <c r="J40" s="77"/>
      <c r="K40" s="39"/>
    </row>
    <row r="41" spans="1:14" x14ac:dyDescent="0.3">
      <c r="A41" s="74"/>
      <c r="B41" s="94"/>
      <c r="C41" s="241" t="s">
        <v>5</v>
      </c>
      <c r="D41" s="242"/>
      <c r="E41" s="241" t="s">
        <v>214</v>
      </c>
      <c r="F41" s="242"/>
      <c r="G41" s="241" t="s">
        <v>14</v>
      </c>
      <c r="H41" s="241"/>
      <c r="I41" s="241" t="s">
        <v>9</v>
      </c>
      <c r="J41" s="271"/>
      <c r="K41" s="41"/>
    </row>
    <row r="42" spans="1:14" ht="28.8" x14ac:dyDescent="0.3">
      <c r="A42" s="95" t="s">
        <v>27</v>
      </c>
      <c r="B42" s="78" t="s">
        <v>26</v>
      </c>
      <c r="C42" s="78" t="s">
        <v>198</v>
      </c>
      <c r="D42" s="78" t="s">
        <v>199</v>
      </c>
      <c r="E42" s="79" t="s">
        <v>218</v>
      </c>
      <c r="F42" s="79" t="s">
        <v>215</v>
      </c>
      <c r="G42" s="79" t="s">
        <v>216</v>
      </c>
      <c r="H42" s="79" t="s">
        <v>217</v>
      </c>
      <c r="I42" s="79" t="s">
        <v>11</v>
      </c>
      <c r="J42" s="96" t="s">
        <v>8</v>
      </c>
      <c r="K42" s="41"/>
    </row>
    <row r="43" spans="1:14" ht="75.75" customHeight="1" x14ac:dyDescent="0.3">
      <c r="A43" s="68" t="s">
        <v>236</v>
      </c>
      <c r="B43" s="69" t="s">
        <v>208</v>
      </c>
      <c r="C43" s="70">
        <v>4800</v>
      </c>
      <c r="D43" s="70">
        <v>352555619.39999998</v>
      </c>
      <c r="E43" s="70">
        <v>1200</v>
      </c>
      <c r="F43" s="70">
        <v>87175544.310000002</v>
      </c>
      <c r="G43" s="170">
        <v>1861</v>
      </c>
      <c r="H43" s="122">
        <v>90155354.189999998</v>
      </c>
      <c r="I43" s="85">
        <f>+Tabla134[Física 
(E)]/Tabla134[Física
(C )]</f>
        <v>1.5508333333333333</v>
      </c>
      <c r="J43" s="86">
        <f>+Tabla134[Financiera 
 (F)]/Tabla134[Financiera
(D)]</f>
        <v>1.034181718090611</v>
      </c>
      <c r="K43" s="44"/>
    </row>
    <row r="44" spans="1:14" s="20" customFormat="1" ht="0.75" customHeight="1" x14ac:dyDescent="0.3">
      <c r="A44" s="161"/>
      <c r="B44" s="162"/>
      <c r="C44" s="163"/>
      <c r="D44" s="164"/>
      <c r="E44" s="165"/>
      <c r="F44" s="165"/>
      <c r="G44" s="166"/>
      <c r="H44" s="167"/>
      <c r="I44" s="168">
        <f>+Tabla134[Física
(C )]/Tabla134[Física
(A)]</f>
        <v>0.25</v>
      </c>
      <c r="J44" s="169"/>
      <c r="K44" s="39"/>
    </row>
    <row r="45" spans="1:14" ht="15.75" customHeight="1" x14ac:dyDescent="0.3">
      <c r="A45" s="272" t="s">
        <v>178</v>
      </c>
      <c r="B45" s="273"/>
      <c r="C45" s="273"/>
      <c r="D45" s="273"/>
      <c r="E45" s="273"/>
      <c r="F45" s="273"/>
      <c r="G45" s="273"/>
      <c r="H45" s="273"/>
      <c r="I45" s="273"/>
      <c r="J45" s="274"/>
      <c r="K45" s="45"/>
      <c r="L45" s="30"/>
    </row>
    <row r="46" spans="1:14" s="20" customFormat="1" ht="3" customHeight="1" x14ac:dyDescent="0.3">
      <c r="A46" s="74"/>
      <c r="B46" s="94"/>
      <c r="C46" s="94"/>
      <c r="D46" s="94"/>
      <c r="E46" s="94"/>
      <c r="F46" s="94"/>
      <c r="G46" s="94"/>
      <c r="H46" s="94"/>
      <c r="I46" s="94"/>
      <c r="J46" s="77"/>
      <c r="K46" s="39"/>
    </row>
    <row r="47" spans="1:14" s="20" customFormat="1" x14ac:dyDescent="0.3">
      <c r="A47" s="262" t="s">
        <v>179</v>
      </c>
      <c r="B47" s="263"/>
      <c r="C47" s="263"/>
      <c r="D47" s="263"/>
      <c r="E47" s="263"/>
      <c r="F47" s="263"/>
      <c r="G47" s="263"/>
      <c r="H47" s="263"/>
      <c r="I47" s="263"/>
      <c r="J47" s="264"/>
      <c r="K47" s="39"/>
    </row>
    <row r="48" spans="1:14" s="20" customFormat="1" ht="3" customHeight="1" x14ac:dyDescent="0.3">
      <c r="A48" s="76"/>
      <c r="B48" s="93"/>
      <c r="C48" s="93"/>
      <c r="D48" s="93"/>
      <c r="E48" s="93"/>
      <c r="F48" s="93"/>
      <c r="G48" s="93"/>
      <c r="H48" s="93"/>
      <c r="I48" s="93"/>
      <c r="J48" s="75"/>
      <c r="K48" s="39"/>
    </row>
    <row r="49" spans="1:11" ht="40.5" customHeight="1" x14ac:dyDescent="0.3">
      <c r="A49" s="66" t="s">
        <v>180</v>
      </c>
      <c r="B49" s="312" t="s">
        <v>250</v>
      </c>
      <c r="C49" s="312"/>
      <c r="D49" s="312"/>
      <c r="E49" s="312"/>
      <c r="F49" s="312"/>
      <c r="G49" s="312"/>
      <c r="H49" s="312"/>
      <c r="I49" s="312"/>
      <c r="J49" s="313"/>
      <c r="K49" s="41"/>
    </row>
    <row r="50" spans="1:11" ht="29.25" customHeight="1" x14ac:dyDescent="0.3">
      <c r="A50" s="66" t="s">
        <v>181</v>
      </c>
      <c r="B50" s="312" t="s">
        <v>242</v>
      </c>
      <c r="C50" s="312"/>
      <c r="D50" s="312"/>
      <c r="E50" s="312"/>
      <c r="F50" s="312"/>
      <c r="G50" s="312"/>
      <c r="H50" s="312"/>
      <c r="I50" s="312"/>
      <c r="J50" s="313"/>
      <c r="K50" s="41"/>
    </row>
    <row r="51" spans="1:11" ht="40.5" customHeight="1" x14ac:dyDescent="0.3">
      <c r="A51" s="66" t="s">
        <v>7</v>
      </c>
      <c r="B51" s="177" t="s">
        <v>254</v>
      </c>
      <c r="C51" s="177"/>
      <c r="D51" s="177"/>
      <c r="E51" s="177"/>
      <c r="F51" s="177"/>
      <c r="G51" s="177"/>
      <c r="H51" s="177"/>
      <c r="I51" s="177"/>
      <c r="J51" s="178"/>
      <c r="K51" s="41"/>
    </row>
    <row r="52" spans="1:11" ht="77.400000000000006" customHeight="1" x14ac:dyDescent="0.3">
      <c r="A52" s="66" t="s">
        <v>6</v>
      </c>
      <c r="B52" s="314" t="s">
        <v>253</v>
      </c>
      <c r="C52" s="314"/>
      <c r="D52" s="314"/>
      <c r="E52" s="314"/>
      <c r="F52" s="314"/>
      <c r="G52" s="314"/>
      <c r="H52" s="314"/>
      <c r="I52" s="314"/>
      <c r="J52" s="315"/>
      <c r="K52" s="41"/>
    </row>
    <row r="53" spans="1:11" s="20" customFormat="1" ht="3" customHeight="1" x14ac:dyDescent="0.3">
      <c r="A53" s="76"/>
      <c r="B53" s="93"/>
      <c r="C53" s="93"/>
      <c r="D53" s="93"/>
      <c r="E53" s="93"/>
      <c r="F53" s="93"/>
      <c r="G53" s="93"/>
      <c r="H53" s="93"/>
      <c r="I53" s="93"/>
      <c r="J53" s="75"/>
      <c r="K53" s="39"/>
    </row>
    <row r="54" spans="1:11" ht="15.75" customHeight="1" x14ac:dyDescent="0.3">
      <c r="A54" s="272" t="s">
        <v>223</v>
      </c>
      <c r="B54" s="273"/>
      <c r="C54" s="273"/>
      <c r="D54" s="273"/>
      <c r="E54" s="273"/>
      <c r="F54" s="273"/>
      <c r="G54" s="273"/>
      <c r="H54" s="273"/>
      <c r="I54" s="273"/>
      <c r="J54" s="274"/>
      <c r="K54" s="41"/>
    </row>
    <row r="55" spans="1:11" s="20" customFormat="1" ht="3" customHeight="1" x14ac:dyDescent="0.3">
      <c r="A55" s="74"/>
      <c r="B55" s="94"/>
      <c r="C55" s="94"/>
      <c r="D55" s="94"/>
      <c r="E55" s="94"/>
      <c r="F55" s="94"/>
      <c r="G55" s="94"/>
      <c r="H55" s="94"/>
      <c r="I55" s="94"/>
      <c r="J55" s="77"/>
      <c r="K55" s="39"/>
    </row>
    <row r="56" spans="1:11" s="20" customFormat="1" x14ac:dyDescent="0.3">
      <c r="A56" s="308" t="s">
        <v>183</v>
      </c>
      <c r="B56" s="309"/>
      <c r="C56" s="309"/>
      <c r="D56" s="309"/>
      <c r="E56" s="309"/>
      <c r="F56" s="309"/>
      <c r="G56" s="309"/>
      <c r="H56" s="309"/>
      <c r="I56" s="309"/>
      <c r="J56" s="310"/>
      <c r="K56" s="39"/>
    </row>
    <row r="57" spans="1:11" s="20" customFormat="1" ht="3" customHeight="1" x14ac:dyDescent="0.3">
      <c r="A57" s="76"/>
      <c r="B57" s="93"/>
      <c r="C57" s="93"/>
      <c r="D57" s="93"/>
      <c r="E57" s="93"/>
      <c r="F57" s="93"/>
      <c r="G57" s="93"/>
      <c r="H57" s="93"/>
      <c r="I57" s="93"/>
      <c r="J57" s="75"/>
      <c r="K57" s="39"/>
    </row>
    <row r="58" spans="1:11" ht="42.75" customHeight="1" thickBot="1" x14ac:dyDescent="0.35">
      <c r="A58" s="185"/>
      <c r="B58" s="186"/>
      <c r="C58" s="186"/>
      <c r="D58" s="186"/>
      <c r="E58" s="186"/>
      <c r="F58" s="186"/>
      <c r="G58" s="186"/>
      <c r="H58" s="186"/>
      <c r="I58" s="186"/>
      <c r="J58" s="187"/>
      <c r="K58" s="41"/>
    </row>
    <row r="59" spans="1:11" ht="14.25" customHeight="1" thickTop="1" x14ac:dyDescent="0.3">
      <c r="A59" s="311" t="s">
        <v>182</v>
      </c>
      <c r="B59" s="311"/>
      <c r="C59" s="311"/>
      <c r="D59" s="311"/>
      <c r="E59" s="311"/>
      <c r="F59" s="311"/>
      <c r="G59" s="311"/>
      <c r="H59" s="311"/>
      <c r="I59" s="311"/>
      <c r="J59" s="311"/>
      <c r="K59" s="41"/>
    </row>
    <row r="61" spans="1:11" ht="7.5" customHeight="1" x14ac:dyDescent="0.3"/>
  </sheetData>
  <sheetProtection formatCells="0" formatColumns="0" formatRows="0" insertRows="0" deleteRows="0" pivotTables="0"/>
  <mergeCells count="49">
    <mergeCell ref="B31:J31"/>
    <mergeCell ref="A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A8:J8"/>
    <mergeCell ref="A9:J9"/>
    <mergeCell ref="B11:J11"/>
    <mergeCell ref="B14:J14"/>
    <mergeCell ref="B15:J15"/>
    <mergeCell ref="A17:J17"/>
    <mergeCell ref="C19:J19"/>
    <mergeCell ref="C21:J21"/>
    <mergeCell ref="C23:J23"/>
    <mergeCell ref="B25:J25"/>
    <mergeCell ref="A27:J27"/>
    <mergeCell ref="B29:J29"/>
    <mergeCell ref="B30:J30"/>
    <mergeCell ref="C41:D41"/>
    <mergeCell ref="G41:H41"/>
    <mergeCell ref="I41:J41"/>
    <mergeCell ref="A33:J33"/>
    <mergeCell ref="A35:J35"/>
    <mergeCell ref="A37:B37"/>
    <mergeCell ref="I37:J37"/>
    <mergeCell ref="A38:B38"/>
    <mergeCell ref="I38:J38"/>
    <mergeCell ref="A39:J39"/>
    <mergeCell ref="E41:F41"/>
    <mergeCell ref="F37:H37"/>
    <mergeCell ref="C37:E37"/>
    <mergeCell ref="C38:E38"/>
    <mergeCell ref="A54:J54"/>
    <mergeCell ref="A56:J56"/>
    <mergeCell ref="A58:J58"/>
    <mergeCell ref="A59:J59"/>
    <mergeCell ref="A45:J45"/>
    <mergeCell ref="A47:J47"/>
    <mergeCell ref="B49:J49"/>
    <mergeCell ref="B50:J50"/>
    <mergeCell ref="B51:J51"/>
    <mergeCell ref="B52:J52"/>
    <mergeCell ref="F38:H38"/>
  </mergeCells>
  <dataValidations count="14">
    <dataValidation allowBlank="1" showInputMessage="1" showErrorMessage="1" prompt="Monto ejecutado en el trimestre" sqref="H42"/>
    <dataValidation allowBlank="1" showInputMessage="1" showErrorMessage="1" prompt="Meta alcanzada en el trimestre" sqref="G42"/>
    <dataValidation allowBlank="1" showInputMessage="1" showErrorMessage="1" prompt="Monto presupuestado para el producto" sqref="D42 F42"/>
    <dataValidation allowBlank="1" showInputMessage="1" showErrorMessage="1" prompt="Meta anual del indicador" sqref="C42 E42"/>
    <dataValidation allowBlank="1" showInputMessage="1" showErrorMessage="1" prompt="Nombre del indicador" sqref="B42"/>
    <dataValidation allowBlank="1" showInputMessage="1" showErrorMessage="1" prompt="Nombre de cada producto" sqref="A42"/>
    <dataValidation allowBlank="1" showInputMessage="1" showErrorMessage="1" prompt="¿En qué consiste el programa?" sqref="B30:J30"/>
    <dataValidation allowBlank="1" showInputMessage="1" showErrorMessage="1" prompt="Presupuesto del programa" sqref="A38:C38"/>
    <dataValidation allowBlank="1" showInputMessage="1" showErrorMessage="1" prompt="De existir desvío, explicar razones." sqref="B52:J52"/>
    <dataValidation allowBlank="1" showInputMessage="1" showErrorMessage="1" prompt="¿En qué consiste el producto? su objetivo" sqref="B50:J50"/>
    <dataValidation allowBlank="1" showInputMessage="1" showErrorMessage="1" prompt="Nombre del producto" sqref="B49:J49"/>
    <dataValidation allowBlank="1" showInputMessage="1" showErrorMessage="1" prompt="¿A quién va dirigido el programa?, ¿qué característica tiene esta población que requiere ser beneficiada?" sqref="B31:J32"/>
    <dataValidation allowBlank="1" showInputMessage="1" prompt="Nombre del capítulo" sqref="B11:J11"/>
    <dataValidation allowBlank="1" sqref="A11"/>
  </dataValidations>
  <printOptions horizontalCentered="1"/>
  <pageMargins left="0.70866141732283505" right="0.70866141732283505" top="0.74803149606299202" bottom="0.74803149606299202" header="0.31496062992126" footer="0.31496062992126"/>
  <pageSetup scale="49" orientation="portrait" r:id="rId1"/>
  <headerFooter alignWithMargins="0">
    <oddFooter>&amp;RPágina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8"/>
  <sheetViews>
    <sheetView showGridLines="0" zoomScaleSheetLayoutView="100" workbookViewId="0">
      <selection activeCell="F12" sqref="F12"/>
    </sheetView>
  </sheetViews>
  <sheetFormatPr baseColWidth="10" defaultColWidth="5" defaultRowHeight="14.4" x14ac:dyDescent="0.3"/>
  <cols>
    <col min="1" max="1" width="10.44140625" style="3" customWidth="1"/>
    <col min="2" max="2" width="14" style="3" customWidth="1"/>
    <col min="3" max="3" width="10" style="3" customWidth="1"/>
    <col min="4" max="4" width="27.6640625" style="3" customWidth="1"/>
    <col min="5" max="5" width="13.88671875" style="3" customWidth="1"/>
    <col min="6" max="6" width="14.109375" style="3" customWidth="1"/>
    <col min="7" max="16384" width="5" style="3"/>
  </cols>
  <sheetData>
    <row r="1" spans="1:6" ht="16.5" customHeight="1" x14ac:dyDescent="0.3"/>
    <row r="2" spans="1:6" ht="16.5" customHeight="1" x14ac:dyDescent="0.3"/>
    <row r="3" spans="1:6" ht="16.5" customHeight="1" x14ac:dyDescent="0.3"/>
    <row r="4" spans="1:6" ht="16.5" customHeight="1" thickBot="1" x14ac:dyDescent="0.35"/>
    <row r="5" spans="1:6" ht="16.5" customHeight="1" thickBot="1" x14ac:dyDescent="0.35">
      <c r="A5" s="327" t="s">
        <v>28</v>
      </c>
      <c r="B5" s="328"/>
      <c r="C5" s="328"/>
      <c r="D5" s="328"/>
      <c r="E5" s="328"/>
      <c r="F5" s="329"/>
    </row>
    <row r="6" spans="1:6" ht="16.5" customHeight="1" thickBot="1" x14ac:dyDescent="0.35">
      <c r="D6" s="4"/>
    </row>
    <row r="7" spans="1:6" ht="16.5" customHeight="1" x14ac:dyDescent="0.3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6" t="s">
        <v>34</v>
      </c>
    </row>
    <row r="8" spans="1:6" ht="123.75" customHeight="1" thickBot="1" x14ac:dyDescent="0.35">
      <c r="A8" s="7">
        <v>0</v>
      </c>
      <c r="B8" s="8" t="s">
        <v>189</v>
      </c>
      <c r="C8" s="9" t="s">
        <v>35</v>
      </c>
      <c r="D8" s="10" t="s">
        <v>36</v>
      </c>
      <c r="E8" s="11" t="s">
        <v>190</v>
      </c>
      <c r="F8" s="11" t="s">
        <v>191</v>
      </c>
    </row>
  </sheetData>
  <sheetProtection sheet="1" objects="1" scenarios="1"/>
  <mergeCells count="1">
    <mergeCell ref="A5:F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93"/>
  <sheetViews>
    <sheetView workbookViewId="0">
      <selection activeCell="B1" sqref="B1"/>
    </sheetView>
  </sheetViews>
  <sheetFormatPr baseColWidth="10" defaultColWidth="11.44140625" defaultRowHeight="14.4" x14ac:dyDescent="0.3"/>
  <cols>
    <col min="1" max="1" width="4" style="3" bestFit="1" customWidth="1"/>
    <col min="2" max="2" width="67.44140625" style="3" customWidth="1"/>
    <col min="3" max="3" width="6" style="3" customWidth="1"/>
    <col min="4" max="4" width="5.109375" style="3" bestFit="1" customWidth="1"/>
    <col min="5" max="5" width="170.5546875" style="3" bestFit="1" customWidth="1"/>
    <col min="6" max="6" width="11.88671875" style="3" bestFit="1" customWidth="1"/>
    <col min="7" max="16384" width="11.44140625" style="3"/>
  </cols>
  <sheetData>
    <row r="1" spans="1:5" x14ac:dyDescent="0.3">
      <c r="A1" s="14"/>
      <c r="B1" s="15" t="s">
        <v>23</v>
      </c>
    </row>
    <row r="2" spans="1:5" x14ac:dyDescent="0.3">
      <c r="A2" s="16">
        <v>1</v>
      </c>
      <c r="B2" s="17" t="s">
        <v>86</v>
      </c>
      <c r="C2"/>
      <c r="D2"/>
      <c r="E2"/>
    </row>
    <row r="3" spans="1:5" x14ac:dyDescent="0.3">
      <c r="A3" s="16">
        <v>2</v>
      </c>
      <c r="B3" s="17" t="s">
        <v>88</v>
      </c>
      <c r="C3"/>
      <c r="D3"/>
      <c r="E3"/>
    </row>
    <row r="4" spans="1:5" x14ac:dyDescent="0.3">
      <c r="A4" s="16">
        <v>3</v>
      </c>
      <c r="B4" s="17" t="s">
        <v>90</v>
      </c>
      <c r="C4"/>
      <c r="D4"/>
      <c r="E4"/>
    </row>
    <row r="5" spans="1:5" x14ac:dyDescent="0.3">
      <c r="A5" s="16">
        <v>4</v>
      </c>
      <c r="B5" s="17" t="s">
        <v>92</v>
      </c>
      <c r="C5"/>
      <c r="D5"/>
      <c r="E5"/>
    </row>
    <row r="7" spans="1:5" x14ac:dyDescent="0.3">
      <c r="A7" s="14"/>
      <c r="B7" s="18" t="s">
        <v>24</v>
      </c>
      <c r="C7" s="12"/>
      <c r="E7" s="12" t="s">
        <v>25</v>
      </c>
    </row>
    <row r="8" spans="1:5" ht="28.8" x14ac:dyDescent="0.3">
      <c r="A8" s="16">
        <v>1.1000000000000001</v>
      </c>
      <c r="B8" s="17" t="s">
        <v>173</v>
      </c>
      <c r="D8" s="3" t="s">
        <v>37</v>
      </c>
      <c r="E8" s="13" t="s">
        <v>150</v>
      </c>
    </row>
    <row r="9" spans="1:5" ht="28.8" x14ac:dyDescent="0.3">
      <c r="A9" s="16">
        <v>1.2</v>
      </c>
      <c r="B9" s="17" t="s">
        <v>38</v>
      </c>
      <c r="D9" s="3" t="s">
        <v>39</v>
      </c>
      <c r="E9" s="13" t="s">
        <v>151</v>
      </c>
    </row>
    <row r="10" spans="1:5" x14ac:dyDescent="0.3">
      <c r="A10" s="16">
        <v>1.3</v>
      </c>
      <c r="B10" s="17" t="s">
        <v>40</v>
      </c>
      <c r="D10" s="3" t="s">
        <v>41</v>
      </c>
      <c r="E10" s="13" t="s">
        <v>42</v>
      </c>
    </row>
    <row r="11" spans="1:5" ht="28.8" x14ac:dyDescent="0.3">
      <c r="A11" s="16">
        <v>1.4</v>
      </c>
      <c r="B11" s="17" t="s">
        <v>43</v>
      </c>
      <c r="D11" s="3" t="s">
        <v>44</v>
      </c>
      <c r="E11" s="13" t="s">
        <v>45</v>
      </c>
    </row>
    <row r="12" spans="1:5" ht="28.8" x14ac:dyDescent="0.3">
      <c r="A12" s="16">
        <v>2.1</v>
      </c>
      <c r="B12" s="17" t="s">
        <v>149</v>
      </c>
      <c r="D12" s="3" t="s">
        <v>46</v>
      </c>
      <c r="E12" s="13" t="s">
        <v>152</v>
      </c>
    </row>
    <row r="13" spans="1:5" x14ac:dyDescent="0.3">
      <c r="A13" s="16">
        <v>2.2000000000000002</v>
      </c>
      <c r="B13" s="17" t="s">
        <v>47</v>
      </c>
      <c r="D13" s="3" t="s">
        <v>48</v>
      </c>
      <c r="E13" s="13" t="s">
        <v>153</v>
      </c>
    </row>
    <row r="14" spans="1:5" x14ac:dyDescent="0.3">
      <c r="A14" s="16">
        <v>2.2999999999999998</v>
      </c>
      <c r="B14" s="17" t="s">
        <v>49</v>
      </c>
      <c r="D14" s="3" t="s">
        <v>50</v>
      </c>
      <c r="E14" s="13" t="s">
        <v>154</v>
      </c>
    </row>
    <row r="15" spans="1:5" x14ac:dyDescent="0.3">
      <c r="A15" s="16">
        <v>2.4</v>
      </c>
      <c r="B15" s="17" t="s">
        <v>51</v>
      </c>
      <c r="D15" s="3" t="s">
        <v>52</v>
      </c>
      <c r="E15" s="13" t="s">
        <v>53</v>
      </c>
    </row>
    <row r="16" spans="1:5" ht="28.8" x14ac:dyDescent="0.3">
      <c r="A16" s="16">
        <v>2.5</v>
      </c>
      <c r="B16" s="17" t="s">
        <v>54</v>
      </c>
      <c r="D16" s="3" t="s">
        <v>55</v>
      </c>
      <c r="E16" s="13" t="s">
        <v>155</v>
      </c>
    </row>
    <row r="17" spans="1:5" x14ac:dyDescent="0.3">
      <c r="A17" s="16">
        <v>2.6</v>
      </c>
      <c r="B17" s="17" t="s">
        <v>56</v>
      </c>
      <c r="D17" s="3" t="s">
        <v>57</v>
      </c>
      <c r="E17" s="13" t="s">
        <v>58</v>
      </c>
    </row>
    <row r="18" spans="1:5" x14ac:dyDescent="0.3">
      <c r="A18" s="16">
        <v>2.7</v>
      </c>
      <c r="B18" s="17" t="s">
        <v>59</v>
      </c>
      <c r="D18" s="3" t="s">
        <v>60</v>
      </c>
      <c r="E18" s="13" t="s">
        <v>61</v>
      </c>
    </row>
    <row r="19" spans="1:5" ht="52.5" customHeight="1" x14ac:dyDescent="0.3">
      <c r="A19" s="16">
        <v>3.1</v>
      </c>
      <c r="B19" s="17" t="s">
        <v>62</v>
      </c>
      <c r="D19" s="3" t="s">
        <v>63</v>
      </c>
      <c r="E19" s="13" t="s">
        <v>64</v>
      </c>
    </row>
    <row r="20" spans="1:5" x14ac:dyDescent="0.3">
      <c r="A20" s="16">
        <v>3.2</v>
      </c>
      <c r="B20" s="17" t="s">
        <v>65</v>
      </c>
      <c r="D20" s="3" t="s">
        <v>66</v>
      </c>
      <c r="E20" s="13" t="s">
        <v>67</v>
      </c>
    </row>
    <row r="21" spans="1:5" ht="28.8" x14ac:dyDescent="0.3">
      <c r="A21" s="16">
        <v>3.3</v>
      </c>
      <c r="B21" s="17" t="s">
        <v>68</v>
      </c>
      <c r="D21" s="3" t="s">
        <v>69</v>
      </c>
      <c r="E21" s="13" t="s">
        <v>70</v>
      </c>
    </row>
    <row r="22" spans="1:5" x14ac:dyDescent="0.3">
      <c r="A22" s="16">
        <v>3.4</v>
      </c>
      <c r="B22" s="17" t="s">
        <v>71</v>
      </c>
      <c r="D22" s="3" t="s">
        <v>72</v>
      </c>
      <c r="E22" s="13" t="s">
        <v>73</v>
      </c>
    </row>
    <row r="23" spans="1:5" ht="43.2" x14ac:dyDescent="0.3">
      <c r="A23" s="16">
        <v>3.5</v>
      </c>
      <c r="B23" s="17" t="s">
        <v>148</v>
      </c>
      <c r="D23" s="3" t="s">
        <v>74</v>
      </c>
      <c r="E23" s="13" t="s">
        <v>75</v>
      </c>
    </row>
    <row r="24" spans="1:5" x14ac:dyDescent="0.3">
      <c r="A24" s="16">
        <v>4.0999999999999996</v>
      </c>
      <c r="B24" s="17" t="s">
        <v>76</v>
      </c>
      <c r="D24" s="3" t="s">
        <v>77</v>
      </c>
      <c r="E24" s="13" t="s">
        <v>78</v>
      </c>
    </row>
    <row r="25" spans="1:5" ht="28.8" x14ac:dyDescent="0.3">
      <c r="A25" s="16">
        <v>4.2</v>
      </c>
      <c r="B25" s="17" t="s">
        <v>79</v>
      </c>
      <c r="D25" s="3" t="s">
        <v>80</v>
      </c>
      <c r="E25" s="13" t="s">
        <v>156</v>
      </c>
    </row>
    <row r="26" spans="1:5" x14ac:dyDescent="0.3">
      <c r="A26" s="16">
        <v>4.3</v>
      </c>
      <c r="B26" s="17" t="s">
        <v>147</v>
      </c>
      <c r="D26" s="3" t="s">
        <v>81</v>
      </c>
      <c r="E26" s="13" t="s">
        <v>82</v>
      </c>
    </row>
    <row r="27" spans="1:5" x14ac:dyDescent="0.3">
      <c r="D27" s="3" t="s">
        <v>83</v>
      </c>
      <c r="E27" s="13" t="s">
        <v>84</v>
      </c>
    </row>
    <row r="28" spans="1:5" x14ac:dyDescent="0.3">
      <c r="D28" s="3" t="s">
        <v>85</v>
      </c>
      <c r="E28" s="13" t="s">
        <v>157</v>
      </c>
    </row>
    <row r="29" spans="1:5" x14ac:dyDescent="0.3">
      <c r="D29" s="3" t="s">
        <v>87</v>
      </c>
      <c r="E29" s="13" t="s">
        <v>158</v>
      </c>
    </row>
    <row r="30" spans="1:5" x14ac:dyDescent="0.3">
      <c r="D30" s="3" t="s">
        <v>89</v>
      </c>
      <c r="E30" s="13" t="s">
        <v>159</v>
      </c>
    </row>
    <row r="31" spans="1:5" x14ac:dyDescent="0.3">
      <c r="D31" s="3" t="s">
        <v>91</v>
      </c>
      <c r="E31" s="13" t="s">
        <v>160</v>
      </c>
    </row>
    <row r="32" spans="1:5" x14ac:dyDescent="0.3">
      <c r="D32" s="3" t="s">
        <v>93</v>
      </c>
      <c r="E32" s="13" t="s">
        <v>94</v>
      </c>
    </row>
    <row r="33" spans="1:5" ht="28.8" x14ac:dyDescent="0.3">
      <c r="A33"/>
      <c r="B33"/>
      <c r="D33" s="3" t="s">
        <v>95</v>
      </c>
      <c r="E33" s="13" t="s">
        <v>161</v>
      </c>
    </row>
    <row r="34" spans="1:5" x14ac:dyDescent="0.3">
      <c r="A34"/>
      <c r="B34"/>
      <c r="D34" s="3" t="s">
        <v>96</v>
      </c>
      <c r="E34" s="13" t="s">
        <v>97</v>
      </c>
    </row>
    <row r="35" spans="1:5" ht="28.8" x14ac:dyDescent="0.3">
      <c r="A35"/>
      <c r="B35"/>
      <c r="D35" s="3" t="s">
        <v>98</v>
      </c>
      <c r="E35" s="13" t="s">
        <v>99</v>
      </c>
    </row>
    <row r="36" spans="1:5" x14ac:dyDescent="0.3">
      <c r="A36"/>
      <c r="B36"/>
      <c r="D36" s="3" t="s">
        <v>100</v>
      </c>
      <c r="E36" s="13" t="s">
        <v>101</v>
      </c>
    </row>
    <row r="37" spans="1:5" x14ac:dyDescent="0.3">
      <c r="A37"/>
      <c r="B37"/>
      <c r="D37" s="3" t="s">
        <v>102</v>
      </c>
      <c r="E37" s="13" t="s">
        <v>103</v>
      </c>
    </row>
    <row r="38" spans="1:5" ht="15" customHeight="1" x14ac:dyDescent="0.3">
      <c r="A38"/>
      <c r="B38"/>
      <c r="D38" s="3" t="s">
        <v>104</v>
      </c>
      <c r="E38" s="13" t="s">
        <v>162</v>
      </c>
    </row>
    <row r="39" spans="1:5" x14ac:dyDescent="0.3">
      <c r="A39"/>
      <c r="B39"/>
      <c r="D39" s="3" t="s">
        <v>105</v>
      </c>
      <c r="E39" s="13" t="s">
        <v>163</v>
      </c>
    </row>
    <row r="40" spans="1:5" x14ac:dyDescent="0.3">
      <c r="A40"/>
      <c r="B40"/>
      <c r="D40" s="3" t="s">
        <v>106</v>
      </c>
      <c r="E40" s="13" t="s">
        <v>164</v>
      </c>
    </row>
    <row r="41" spans="1:5" x14ac:dyDescent="0.3">
      <c r="A41"/>
      <c r="B41"/>
      <c r="D41" s="3" t="s">
        <v>107</v>
      </c>
      <c r="E41" s="13" t="s">
        <v>165</v>
      </c>
    </row>
    <row r="42" spans="1:5" x14ac:dyDescent="0.3">
      <c r="A42"/>
      <c r="B42"/>
      <c r="D42" s="3" t="s">
        <v>108</v>
      </c>
      <c r="E42" s="13" t="s">
        <v>109</v>
      </c>
    </row>
    <row r="43" spans="1:5" ht="15" customHeight="1" x14ac:dyDescent="0.3">
      <c r="A43"/>
      <c r="B43"/>
      <c r="D43" s="3" t="s">
        <v>110</v>
      </c>
      <c r="E43" s="13" t="s">
        <v>111</v>
      </c>
    </row>
    <row r="44" spans="1:5" x14ac:dyDescent="0.3">
      <c r="A44"/>
      <c r="B44"/>
      <c r="D44" s="3" t="s">
        <v>112</v>
      </c>
      <c r="E44" s="13" t="s">
        <v>113</v>
      </c>
    </row>
    <row r="45" spans="1:5" x14ac:dyDescent="0.3">
      <c r="A45"/>
      <c r="B45"/>
      <c r="D45" s="3" t="s">
        <v>114</v>
      </c>
      <c r="E45" s="13" t="s">
        <v>115</v>
      </c>
    </row>
    <row r="46" spans="1:5" ht="28.8" x14ac:dyDescent="0.3">
      <c r="A46"/>
      <c r="B46"/>
      <c r="D46" s="3" t="s">
        <v>116</v>
      </c>
      <c r="E46" s="13" t="s">
        <v>166</v>
      </c>
    </row>
    <row r="47" spans="1:5" x14ac:dyDescent="0.3">
      <c r="A47"/>
      <c r="B47"/>
      <c r="D47" s="3" t="s">
        <v>117</v>
      </c>
      <c r="E47" s="13" t="s">
        <v>118</v>
      </c>
    </row>
    <row r="48" spans="1:5" ht="28.8" x14ac:dyDescent="0.3">
      <c r="A48"/>
      <c r="B48"/>
      <c r="D48" s="3" t="s">
        <v>119</v>
      </c>
      <c r="E48" s="13" t="s">
        <v>120</v>
      </c>
    </row>
    <row r="49" spans="1:5" x14ac:dyDescent="0.3">
      <c r="A49"/>
      <c r="B49"/>
      <c r="D49" s="3" t="s">
        <v>121</v>
      </c>
      <c r="E49" s="13" t="s">
        <v>167</v>
      </c>
    </row>
    <row r="50" spans="1:5" x14ac:dyDescent="0.3">
      <c r="A50"/>
      <c r="B50"/>
      <c r="D50" s="3" t="s">
        <v>122</v>
      </c>
      <c r="E50" s="13" t="s">
        <v>123</v>
      </c>
    </row>
    <row r="51" spans="1:5" ht="28.8" x14ac:dyDescent="0.3">
      <c r="A51"/>
      <c r="B51"/>
      <c r="D51" s="3" t="s">
        <v>124</v>
      </c>
      <c r="E51" s="13" t="s">
        <v>168</v>
      </c>
    </row>
    <row r="52" spans="1:5" x14ac:dyDescent="0.3">
      <c r="A52"/>
      <c r="B52"/>
      <c r="D52" s="3" t="s">
        <v>125</v>
      </c>
      <c r="E52" s="13" t="s">
        <v>126</v>
      </c>
    </row>
    <row r="53" spans="1:5" ht="15" customHeight="1" x14ac:dyDescent="0.3">
      <c r="A53"/>
      <c r="B53"/>
      <c r="D53" s="3" t="s">
        <v>127</v>
      </c>
      <c r="E53" s="13" t="s">
        <v>128</v>
      </c>
    </row>
    <row r="54" spans="1:5" ht="28.8" x14ac:dyDescent="0.3">
      <c r="A54"/>
      <c r="B54"/>
      <c r="D54" s="3" t="s">
        <v>129</v>
      </c>
      <c r="E54" s="13" t="s">
        <v>130</v>
      </c>
    </row>
    <row r="55" spans="1:5" ht="28.8" x14ac:dyDescent="0.3">
      <c r="A55"/>
      <c r="B55"/>
      <c r="D55" s="3" t="s">
        <v>131</v>
      </c>
      <c r="E55" s="13" t="s">
        <v>132</v>
      </c>
    </row>
    <row r="56" spans="1:5" x14ac:dyDescent="0.3">
      <c r="A56"/>
      <c r="B56"/>
      <c r="D56" s="3" t="s">
        <v>133</v>
      </c>
      <c r="E56" s="13" t="s">
        <v>134</v>
      </c>
    </row>
    <row r="57" spans="1:5" x14ac:dyDescent="0.3">
      <c r="A57"/>
      <c r="B57"/>
      <c r="D57" s="3" t="s">
        <v>135</v>
      </c>
      <c r="E57" s="13" t="s">
        <v>169</v>
      </c>
    </row>
    <row r="58" spans="1:5" x14ac:dyDescent="0.3">
      <c r="A58"/>
      <c r="B58"/>
      <c r="D58" s="3" t="s">
        <v>136</v>
      </c>
      <c r="E58" s="13" t="s">
        <v>137</v>
      </c>
    </row>
    <row r="59" spans="1:5" x14ac:dyDescent="0.3">
      <c r="A59"/>
      <c r="B59"/>
      <c r="D59" s="3" t="s">
        <v>138</v>
      </c>
      <c r="E59" s="13" t="s">
        <v>139</v>
      </c>
    </row>
    <row r="60" spans="1:5" x14ac:dyDescent="0.3">
      <c r="A60"/>
      <c r="B60"/>
      <c r="D60" s="3" t="s">
        <v>140</v>
      </c>
      <c r="E60" s="13" t="s">
        <v>170</v>
      </c>
    </row>
    <row r="61" spans="1:5" x14ac:dyDescent="0.3">
      <c r="A61"/>
      <c r="B61"/>
      <c r="D61" s="3" t="s">
        <v>141</v>
      </c>
      <c r="E61" s="13" t="s">
        <v>171</v>
      </c>
    </row>
    <row r="62" spans="1:5" x14ac:dyDescent="0.3">
      <c r="A62"/>
      <c r="B62"/>
      <c r="D62" s="3" t="s">
        <v>142</v>
      </c>
      <c r="E62" s="13" t="s">
        <v>143</v>
      </c>
    </row>
    <row r="63" spans="1:5" ht="28.8" x14ac:dyDescent="0.3">
      <c r="A63"/>
      <c r="B63"/>
      <c r="D63" s="3" t="s">
        <v>144</v>
      </c>
      <c r="E63" s="13" t="s">
        <v>172</v>
      </c>
    </row>
    <row r="64" spans="1:5" x14ac:dyDescent="0.3">
      <c r="A64"/>
      <c r="B64"/>
      <c r="D64" s="3" t="s">
        <v>145</v>
      </c>
      <c r="E64" s="13" t="s">
        <v>146</v>
      </c>
    </row>
    <row r="65" spans="1:2" x14ac:dyDescent="0.3">
      <c r="A65"/>
      <c r="B65"/>
    </row>
    <row r="66" spans="1:2" x14ac:dyDescent="0.3">
      <c r="A66"/>
      <c r="B66"/>
    </row>
    <row r="67" spans="1:2" x14ac:dyDescent="0.3">
      <c r="A67"/>
      <c r="B67"/>
    </row>
    <row r="68" spans="1:2" x14ac:dyDescent="0.3">
      <c r="A68"/>
      <c r="B68"/>
    </row>
    <row r="69" spans="1:2" x14ac:dyDescent="0.3">
      <c r="A69"/>
      <c r="B69"/>
    </row>
    <row r="70" spans="1:2" x14ac:dyDescent="0.3">
      <c r="A70"/>
      <c r="B70"/>
    </row>
    <row r="71" spans="1:2" x14ac:dyDescent="0.3">
      <c r="A71"/>
      <c r="B71"/>
    </row>
    <row r="72" spans="1:2" x14ac:dyDescent="0.3">
      <c r="A72"/>
      <c r="B72"/>
    </row>
    <row r="73" spans="1:2" x14ac:dyDescent="0.3">
      <c r="A73"/>
      <c r="B73"/>
    </row>
    <row r="74" spans="1:2" x14ac:dyDescent="0.3">
      <c r="A74"/>
      <c r="B74"/>
    </row>
    <row r="75" spans="1:2" x14ac:dyDescent="0.3">
      <c r="A75"/>
      <c r="B75"/>
    </row>
    <row r="76" spans="1:2" x14ac:dyDescent="0.3">
      <c r="A76"/>
      <c r="B76"/>
    </row>
    <row r="77" spans="1:2" x14ac:dyDescent="0.3">
      <c r="A77"/>
      <c r="B77"/>
    </row>
    <row r="78" spans="1:2" x14ac:dyDescent="0.3">
      <c r="A78"/>
      <c r="B78"/>
    </row>
    <row r="79" spans="1:2" x14ac:dyDescent="0.3">
      <c r="A79"/>
      <c r="B79"/>
    </row>
    <row r="80" spans="1:2" x14ac:dyDescent="0.3">
      <c r="A80"/>
      <c r="B80"/>
    </row>
    <row r="81" spans="1:2" x14ac:dyDescent="0.3">
      <c r="A81"/>
      <c r="B81"/>
    </row>
    <row r="82" spans="1:2" x14ac:dyDescent="0.3">
      <c r="A82"/>
      <c r="B82"/>
    </row>
    <row r="83" spans="1:2" x14ac:dyDescent="0.3">
      <c r="A83"/>
      <c r="B83"/>
    </row>
    <row r="84" spans="1:2" x14ac:dyDescent="0.3">
      <c r="A84"/>
      <c r="B84"/>
    </row>
    <row r="85" spans="1:2" x14ac:dyDescent="0.3">
      <c r="A85"/>
      <c r="B85"/>
    </row>
    <row r="86" spans="1:2" x14ac:dyDescent="0.3">
      <c r="A86"/>
      <c r="B86"/>
    </row>
    <row r="87" spans="1:2" x14ac:dyDescent="0.3">
      <c r="A87"/>
      <c r="B87"/>
    </row>
    <row r="88" spans="1:2" x14ac:dyDescent="0.3">
      <c r="A88"/>
      <c r="B88"/>
    </row>
    <row r="89" spans="1:2" x14ac:dyDescent="0.3">
      <c r="A89"/>
      <c r="B89"/>
    </row>
    <row r="90" spans="1:2" x14ac:dyDescent="0.3">
      <c r="A90"/>
      <c r="B90"/>
    </row>
    <row r="91" spans="1:2" x14ac:dyDescent="0.3">
      <c r="A91"/>
      <c r="B91"/>
    </row>
    <row r="92" spans="1:2" x14ac:dyDescent="0.3">
      <c r="A92"/>
      <c r="B92"/>
    </row>
    <row r="93" spans="1:2" x14ac:dyDescent="0.3">
      <c r="A93"/>
      <c r="B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Programa 11</vt:lpstr>
      <vt:lpstr>Programa 12</vt:lpstr>
      <vt:lpstr>Programa 13</vt:lpstr>
      <vt:lpstr>Historial de Cambios</vt:lpstr>
      <vt:lpstr>Validacion datos</vt:lpstr>
      <vt:lpstr>'Historial de Cambios'!Área_de_impresión</vt:lpstr>
      <vt:lpstr>'Programa 11'!Área_de_impresión</vt:lpstr>
      <vt:lpstr>'Programa 12'!Área_de_impresión</vt:lpstr>
      <vt:lpstr>'Programa 13'!Área_de_impresión</vt:lpstr>
      <vt:lpstr>'Historial de Cambios'!Títulos_a_imprimir</vt:lpstr>
      <vt:lpstr>'Programa 11'!Títulos_a_imprimir</vt:lpstr>
      <vt:lpstr>'Programa 12'!Títulos_a_imprimir</vt:lpstr>
      <vt:lpstr>'Programa 13'!Títulos_a_imprimir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DNMCG;Empresas Públicas</dc:creator>
  <cp:lastModifiedBy>Mary Leidy Acevedo De los Santos</cp:lastModifiedBy>
  <cp:lastPrinted>2025-10-13T18:57:21Z</cp:lastPrinted>
  <dcterms:created xsi:type="dcterms:W3CDTF">2018-02-28T12:31:13Z</dcterms:created>
  <dcterms:modified xsi:type="dcterms:W3CDTF">2025-10-13T19:08:50Z</dcterms:modified>
</cp:coreProperties>
</file>