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X:\PRESUPUESTO FISICO\2025\"/>
    </mc:Choice>
  </mc:AlternateContent>
  <bookViews>
    <workbookView xWindow="0" yWindow="0" windowWidth="18384" windowHeight="6744"/>
  </bookViews>
  <sheets>
    <sheet name="Programa 11" sheetId="2" r:id="rId1"/>
    <sheet name="Programa 12" sheetId="5" r:id="rId2"/>
    <sheet name="Programa 13" sheetId="6" r:id="rId3"/>
    <sheet name="Historial de Cambios" sheetId="3" state="hidden" r:id="rId4"/>
    <sheet name="Validacion datos" sheetId="4" state="hidden" r:id="rId5"/>
  </sheets>
  <externalReferences>
    <externalReference r:id="rId6"/>
  </externalReferences>
  <definedNames>
    <definedName name="_xlnm.Print_Area" localSheetId="3">'Historial de Cambios'!$A$1:$F$43</definedName>
    <definedName name="_xlnm.Print_Area" localSheetId="0">'Programa 11'!$A$1:$J$75</definedName>
    <definedName name="_xlnm.Print_Area" localSheetId="1">'Programa 12'!$A$1:$J$78</definedName>
    <definedName name="_xlnm.Print_Area" localSheetId="2">'Programa 13'!$A$1:$J$68</definedName>
    <definedName name="_xlnm.Print_Titles" localSheetId="3">'Historial de Cambios'!$1:$7</definedName>
    <definedName name="_xlnm.Print_Titles" localSheetId="0">'Programa 11'!$1:$6</definedName>
    <definedName name="_xlnm.Print_Titles" localSheetId="1">'Programa 12'!$1:$6</definedName>
    <definedName name="_xlnm.Print_Titles" localSheetId="2">'Programa 13'!$1:$6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5" l="1"/>
  <c r="C39" i="2"/>
  <c r="A39" i="2"/>
  <c r="F39" i="5" l="1"/>
  <c r="A39" i="5"/>
  <c r="I45" i="2" l="1"/>
  <c r="J43" i="6" l="1"/>
  <c r="I44" i="5"/>
  <c r="I45" i="5"/>
  <c r="J44" i="5"/>
  <c r="J45" i="5"/>
  <c r="J45" i="2"/>
  <c r="I46" i="2"/>
  <c r="J46" i="2"/>
  <c r="I44" i="6" l="1"/>
  <c r="I43" i="6"/>
  <c r="N45" i="5" l="1"/>
  <c r="O44" i="5"/>
  <c r="O45" i="5"/>
  <c r="N44" i="5"/>
  <c r="O45" i="2"/>
  <c r="O46" i="2"/>
  <c r="N46" i="2"/>
  <c r="N45" i="2"/>
  <c r="I38" i="6"/>
  <c r="I39" i="5" l="1"/>
  <c r="I39" i="2"/>
  <c r="C23" i="5" l="1"/>
</calcChain>
</file>

<file path=xl/sharedStrings.xml><?xml version="1.0" encoding="utf-8"?>
<sst xmlns="http://schemas.openxmlformats.org/spreadsheetml/2006/main" count="395" uniqueCount="260">
  <si>
    <t>Eje estratégico:</t>
  </si>
  <si>
    <t>Objetivo general:</t>
  </si>
  <si>
    <t>Objetivo(s) específico(s):</t>
  </si>
  <si>
    <t>Presupuesto Inicial</t>
  </si>
  <si>
    <t>Presupuesto Ejecutado</t>
  </si>
  <si>
    <t xml:space="preserve"> Presupuesto Anual </t>
  </si>
  <si>
    <t>Causas y justificación del desvío:</t>
  </si>
  <si>
    <t>Logros alcanzados:</t>
  </si>
  <si>
    <t>Financiero % 
F=D/B</t>
  </si>
  <si>
    <t>Avance</t>
  </si>
  <si>
    <t>Presupuesto Vigente</t>
  </si>
  <si>
    <t>Física %
 E=C/A</t>
  </si>
  <si>
    <t>Porcentaje de Ejecución (ejecutado/vigente)</t>
  </si>
  <si>
    <t>Línea(s) de acción:</t>
  </si>
  <si>
    <t>Ejecución Trimestral</t>
  </si>
  <si>
    <t>Código</t>
  </si>
  <si>
    <t>Documento Relacionado</t>
  </si>
  <si>
    <t>Fecha Versión</t>
  </si>
  <si>
    <t>Versión</t>
  </si>
  <si>
    <t>DEC-FOR013</t>
  </si>
  <si>
    <t>I.I - Completar los datos requeridos sobre la institución</t>
  </si>
  <si>
    <t>Capítulo</t>
  </si>
  <si>
    <t>II. Contribución a la Estrategia Nacional de Desarrollo</t>
  </si>
  <si>
    <t>Eje</t>
  </si>
  <si>
    <t>Objetivo General</t>
  </si>
  <si>
    <t>Objetivo Específico</t>
  </si>
  <si>
    <t>Indicador</t>
  </si>
  <si>
    <t>Producto</t>
  </si>
  <si>
    <t>HISTORIAL DE CAMBIOS</t>
  </si>
  <si>
    <t>REVISIÓN</t>
  </si>
  <si>
    <t>FECHA</t>
  </si>
  <si>
    <t>SECCIÓN</t>
  </si>
  <si>
    <t>DESCRIPCIÓN</t>
  </si>
  <si>
    <t>REVISADO POR</t>
  </si>
  <si>
    <t>APROBADO POR</t>
  </si>
  <si>
    <t>Todas</t>
  </si>
  <si>
    <t>Creación del Documento</t>
  </si>
  <si>
    <t>1.1.1</t>
  </si>
  <si>
    <t>Imperio de la ley y seguridad ciudadana</t>
  </si>
  <si>
    <t>1.1.2</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</si>
  <si>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</si>
  <si>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</si>
  <si>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</si>
  <si>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</si>
  <si>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</si>
  <si>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</si>
  <si>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1.3.1</t>
  </si>
  <si>
    <t>Salud y seguridad social integral</t>
  </si>
  <si>
    <t>1.3.2</t>
  </si>
  <si>
    <t>Igualdad de derechos y oportunidades</t>
  </si>
  <si>
    <t>1.3.3</t>
  </si>
  <si>
    <t>Cohesión territorial</t>
  </si>
  <si>
    <t>1.4.1</t>
  </si>
  <si>
    <t>Garantizar la defensa de los intereses nacionales en los espacios terrestre, marítimo y aéreo</t>
  </si>
  <si>
    <t>Vivienda digna en entornos saludables</t>
  </si>
  <si>
    <t>1.4.2</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</si>
  <si>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</si>
  <si>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</si>
  <si>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</si>
  <si>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</si>
  <si>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</si>
  <si>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</si>
  <si>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</si>
  <si>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</si>
  <si>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</si>
  <si>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</si>
  <si>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</si>
  <si>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</si>
  <si>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</si>
  <si>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</si>
  <si>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</si>
  <si>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</si>
  <si>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</si>
  <si>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</si>
  <si>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</si>
  <si>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</si>
  <si>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</si>
  <si>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</si>
  <si>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</si>
  <si>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</si>
  <si>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</si>
  <si>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</si>
  <si>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</si>
  <si>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</si>
  <si>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</si>
  <si>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</si>
  <si>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DESARROLLO INSTITUCIONAL</t>
  </si>
  <si>
    <t>2.3.8</t>
  </si>
  <si>
    <t>DESARROLLO SOCIAL</t>
  </si>
  <si>
    <t>2.4.1</t>
  </si>
  <si>
    <t>DESARROLLO PRODUCTIVO</t>
  </si>
  <si>
    <t>2.4.2</t>
  </si>
  <si>
    <t>DESARROLLO SOSTENIBLE</t>
  </si>
  <si>
    <t>2.4.3</t>
  </si>
  <si>
    <t>Promover el desarrollo sostenible de la zona fronteriza</t>
  </si>
  <si>
    <t>2.5.1</t>
  </si>
  <si>
    <t>2.5.2</t>
  </si>
  <si>
    <t>Garantizar el acceso universal a servicios de agua potable y saneamiento, provistos con calidad y eficiencia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</si>
  <si>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</si>
  <si>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</si>
  <si>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</si>
  <si>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</si>
  <si>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</si>
  <si>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</si>
  <si>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</si>
  <si>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3.1.2</t>
  </si>
  <si>
    <t>3.1.3</t>
  </si>
  <si>
    <t>3.2.1</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</si>
  <si>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</si>
  <si>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</si>
  <si>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</si>
  <si>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</si>
  <si>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</si>
  <si>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</si>
  <si>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</si>
  <si>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</si>
  <si>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</si>
  <si>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</si>
  <si>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</si>
  <si>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</si>
  <si>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</si>
  <si>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</si>
  <si>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3.4.1</t>
  </si>
  <si>
    <t>Propiciar mayores niveles de inversión, tanto nacional como extranjera, en actividades de alto valor agregado y capacidad de generación de empleo decente</t>
  </si>
  <si>
    <t>3.4.2</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</si>
  <si>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</si>
  <si>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</si>
  <si>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</si>
  <si>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</si>
  <si>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</si>
  <si>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</si>
  <si>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</si>
  <si>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</si>
  <si>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</si>
  <si>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</si>
  <si>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</si>
  <si>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</si>
  <si>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</si>
  <si>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</si>
  <si>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</si>
  <si>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</si>
  <si>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4.1.3</t>
  </si>
  <si>
    <t>4.1.4</t>
  </si>
  <si>
    <t>Gestionar el recurso agua de manera eficiente y sostenible, para garantizar la seguridad hídrica</t>
  </si>
  <si>
    <t>4.2.1</t>
  </si>
  <si>
    <t>4.3.1</t>
  </si>
  <si>
    <t>Reducir la vulnerabilidad, avanzar en la adaptación a los efectos del cambio climático y contribuir a la mitigación de sus causas</t>
  </si>
  <si>
    <t>Adecuada adaptación al cambio climático</t>
  </si>
  <si>
    <t>Estructura productiva sectorial y territorialmente adecuada, integrada competitivamente a la economía global y que aprovecha las oportunidades del mercado local.</t>
  </si>
  <si>
    <t>Educación de calidad para todos y todas</t>
  </si>
  <si>
    <t>Estructurar una administración pública eficiente que actúe con honestidad, transparencia y rendición de cuentas y se oriente a la obtención de resultados en beneficio de la sociedad y del desarrollo nacional y local</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</si>
  <si>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</si>
  <si>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Promover la calidad de la democracia, sus principios, instituciones y procedimientos, facilitando la participación institucional y organizada de la población y el ejercicio responsable de los derechos y deberes ciudadanos</t>
  </si>
  <si>
    <t>Promover la consolidación del sistema electoral y de partidos políticos para garantizar la actuación responsable, democrática y transparente de los actores e instituciones del sistema político</t>
  </si>
  <si>
    <t>Fortalecer las capacidades de control y fiscalización del Congreso Nacional para proteger los recursos públicos y asegurar su uso eficiente, eficaz y transparente</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</si>
  <si>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</si>
  <si>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Proteger a los niños, niñas, adolescentes y jóvenes desde la primera infancia para propiciar su desarrollo integral e inclusión social</t>
  </si>
  <si>
    <t>Ordenar los flujos migratorios conforme a las necesidades del desarrollo nacional</t>
  </si>
  <si>
    <t>Promover y proteger los derechos de la población dominicana en el exterior y propiciar la conservación de su identidad nacional</t>
  </si>
  <si>
    <t>Integrar la dimensión de la cohesión territorial en el diseño y la gestión de las políticas públicas</t>
  </si>
  <si>
    <t>Reducir la disparidad urbano-rural e interregional en el acceso a servicios y oportunidades económicas, mediante la promoción de un desarrollo territorial ordenado e inclusivo</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</si>
  <si>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</si>
  <si>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Garantizar la sostenibilidad macroeconómica</t>
  </si>
  <si>
    <t>Consolidar una gestión de las finanzas públicas sostenible, que asigne los recursos en función de las prioridades del desarrollo nacional y propicie una distribución equitativa de la renta nacional</t>
  </si>
  <si>
    <t>Consolidar un sistema financiero eficiente, solvente y profundo que apoye la generación de ahorro y su canalización al desarrollo productivo</t>
  </si>
  <si>
    <t>Asegurar un suministro confiable de electricidad, a precios competitivos y en condiciones de sostenibilidad financiera y ambiental</t>
  </si>
  <si>
    <t>Fortalecer el sistema nacional de ciencia, tecnoloíia e innovación para dea respuestas a las demandas económicas, sociales y culturales de la nación y propiciar la inserción en la sociedad y economía del conocimiento</t>
  </si>
  <si>
    <t>Convertir al país en un centro logístico regional, aprovechando sus ventajas de localización geográfica</t>
  </si>
  <si>
    <t>Consolidar el Sistema de Formación y Capacitación Continua para el Trabajo, a fin de acompañar al aparato productivo en su proceso de escalamiento de valor, facilitar la inserción en el mercado laboral y desarrollar capacidades emprendedoras</t>
  </si>
  <si>
    <t>Apoyar la competitividad, diversificación y sostenibilidad del sector turismo</t>
  </si>
  <si>
    <t>Promover la producción y el consumo sostenibles</t>
  </si>
  <si>
    <t>Desarrollar una gestión integral de desechos, sustancias contaminantes y fuentes de contaminación</t>
  </si>
  <si>
    <t>Desarrollar un eficaz sistema nacional de gestión integral de riesgos, con activa participación de las comunidades y gobiernos locales, que minimice los daños y posibilite la recuperación rápida y sostenible de las áreas y poblaciones afectadas</t>
  </si>
  <si>
    <t>Administración pública transparente, eficiente y orientada</t>
  </si>
  <si>
    <t>III. Información del Programa</t>
  </si>
  <si>
    <t>IV.I - Desempeño financiero</t>
  </si>
  <si>
    <t>IV. Formulación y Ejecución Física-Financiera</t>
  </si>
  <si>
    <t>IV.II - Formulación y Ejecución Trimestral de las Metas por Producto</t>
  </si>
  <si>
    <t>V. Análisis de los Logros y Desviaciones</t>
  </si>
  <si>
    <t>V.I - Información de Logros y Desviaciones por Producto</t>
  </si>
  <si>
    <t xml:space="preserve">Producto: </t>
  </si>
  <si>
    <t xml:space="preserve">Descripción del producto: </t>
  </si>
  <si>
    <r>
      <rPr>
        <b/>
        <sz val="10"/>
        <rFont val="Calibri"/>
        <family val="2"/>
      </rPr>
      <t>Nota:</t>
    </r>
    <r>
      <rPr>
        <sz val="10"/>
        <rFont val="Calibri"/>
        <family val="2"/>
      </rPr>
      <t xml:space="preserve"> llenar un formulario por programa</t>
    </r>
  </si>
  <si>
    <t xml:space="preserve">VI. I - De acuerdo a los eventos presentados durante la ejecución del producto, ¿qué aspecto puede mejorarse? </t>
  </si>
  <si>
    <t>Nombre:</t>
  </si>
  <si>
    <t>Descripción:</t>
  </si>
  <si>
    <t>Misión</t>
  </si>
  <si>
    <t>Visión</t>
  </si>
  <si>
    <t>Informe de Evaluación Trimestral de las Metas Físicas-Financieras</t>
  </si>
  <si>
    <t>28/03/2019</t>
  </si>
  <si>
    <t>Patria Sención
Encargada Dpto. Empresas Públicas Financieras
Manuel de Jesús
Encargado Dpto. Empresas Públicas No Financieras</t>
  </si>
  <si>
    <t>César De la Cruz
Encargado Dpto. Evaluación del Gasto</t>
  </si>
  <si>
    <t>Abastecimiento de Agua Potable</t>
  </si>
  <si>
    <t>Este programa se basa en su principal actividad en la construcción rehabilitación  y   ampliación  de  los  sistemas  de  abastecimiento de aguas potables a nivel nacional en las áreas bajo su jurisdicción, dando así solución a los problemas de desabastecimiento o deficiencia en cantidad o calidad del servicio ofrecido: siendo en este punto, relacionado al servicio, donde converge la segunda actividad denominada "Sistemas de Tratamiento de Agua  Potable",  la  cual  se  focaliza  y  desarrolla en aquellas acciones  u  operaciones de mantenimiento, reconstrucción y rehabilitación del componente" Planta de Tratamiento". Como parte del proceso de transformación del agua cruda a través del sistema de abastecimiento.</t>
  </si>
  <si>
    <t>AMPLIAR Y GARANTIZA LA COBERTURA Y CONTINUIDAD DE AGUA POTABLE</t>
  </si>
  <si>
    <t>OE1: Incrementar y garantizar la producción de agua potable de manera continua y con los niveles de presión adecuadas.</t>
  </si>
  <si>
    <t>1.1.1.1: Impulsar la inversión en construcción en S.A.A.P. mediante Planes Anuales y Plurianuales de Inversión Pública basados en la identificación de zonas con baja capacidad instalada.</t>
  </si>
  <si>
    <t>Subcapítulo</t>
  </si>
  <si>
    <t>Física
(A)</t>
  </si>
  <si>
    <t>Financiera
(B)</t>
  </si>
  <si>
    <t>Física 
(C)</t>
  </si>
  <si>
    <t>Financiera 
 (D)</t>
  </si>
  <si>
    <t>I -Información Institucional</t>
  </si>
  <si>
    <t>OES1:Incrementar la construcción de infraestructura de producción de agua potable en territorios con baja capacidad instalada</t>
  </si>
  <si>
    <t>Saneamiento y Disposición de Aguas Residuales</t>
  </si>
  <si>
    <t>Este  programa  tiene  como  fin  emprender en la institución actividades dirigidas a la mejora y  ampliación  de  las  redes  de los  sistemas  de  alcantarillados,  a través de la construcción de nuevos sistemas, reconstrucción y rehabilitación de los sistemas existentes y de un plan de  mantenimiento y operación adecuada de los sistemas de alcantarillados, desde sus fases de recolección de las aguas residuales y saneamiento y/o tratamiento, hasta la disposición de las mismas.</t>
  </si>
  <si>
    <r>
      <rPr>
        <b/>
        <sz val="11"/>
        <rFont val="Calibri"/>
        <family val="2"/>
      </rPr>
      <t>Nota:</t>
    </r>
    <r>
      <rPr>
        <sz val="11"/>
        <rFont val="Calibri"/>
        <family val="2"/>
      </rPr>
      <t xml:space="preserve"> llenar un formulario por programa</t>
    </r>
  </si>
  <si>
    <t xml:space="preserve">Gestión Comercial </t>
  </si>
  <si>
    <t>Clientes/usuarios atendidos</t>
  </si>
  <si>
    <t>M3 de aguas residuales recolectadas</t>
  </si>
  <si>
    <t>M3 de aguas residuales tratadas</t>
  </si>
  <si>
    <t>M3 de agua producida</t>
  </si>
  <si>
    <t>Unidad Ejecutora</t>
  </si>
  <si>
    <t>Resultado Asociado:</t>
  </si>
  <si>
    <t>Programación Trimestral</t>
  </si>
  <si>
    <t>Financiera
(D)</t>
  </si>
  <si>
    <t>Física 
(E)</t>
  </si>
  <si>
    <t>Financiera 
 (F)</t>
  </si>
  <si>
    <t>Física
(C )</t>
  </si>
  <si>
    <r>
      <t>Beneficiarios:</t>
    </r>
    <r>
      <rPr>
        <sz val="12"/>
        <color rgb="FF000000"/>
        <rFont val="Calibri Light"/>
        <family val="2"/>
        <scheme val="major"/>
      </rPr>
      <t xml:space="preserve"> </t>
    </r>
  </si>
  <si>
    <r>
      <t xml:space="preserve">VI. </t>
    </r>
    <r>
      <rPr>
        <b/>
        <sz val="11"/>
        <color theme="0"/>
        <rFont val="Calibri Light"/>
        <family val="2"/>
        <scheme val="major"/>
      </rPr>
      <t>Oportunidades de Mejora</t>
    </r>
  </si>
  <si>
    <r>
      <rPr>
        <b/>
        <sz val="10"/>
        <rFont val="Calibri Light"/>
        <family val="2"/>
        <scheme val="major"/>
      </rPr>
      <t>Nota:</t>
    </r>
    <r>
      <rPr>
        <sz val="10"/>
        <rFont val="Calibri Light"/>
        <family val="2"/>
        <scheme val="major"/>
      </rPr>
      <t xml:space="preserve"> llenar un formulario por programa</t>
    </r>
  </si>
  <si>
    <r>
      <t>Beneficiarios:</t>
    </r>
    <r>
      <rPr>
        <sz val="11"/>
        <color rgb="FF000000"/>
        <rFont val="Calibri Light"/>
        <family val="2"/>
        <scheme val="major"/>
      </rPr>
      <t xml:space="preserve"> </t>
    </r>
  </si>
  <si>
    <t>VI. Oportunidades de Mejora</t>
  </si>
  <si>
    <t>Lineamientos para la Ejecución Presupuestaria de las Empresas Públicas no Financieras e Instituciones Públicas Financieras para el ejercicio 2023</t>
  </si>
  <si>
    <t xml:space="preserve">6104 CORPORACION DEL ACUEDUCTO Y ALCANTARILLADO DE SANTIAGO </t>
  </si>
  <si>
    <t xml:space="preserve">01 CORPORACION DEL ACUEDUCTO Y ALCANTARILLADO DE SANTIAGO </t>
  </si>
  <si>
    <t xml:space="preserve">0001 CORPORACION DEL ACUEDUCTO Y ALCANTARILLADO DE SANTIAGO </t>
  </si>
  <si>
    <t>Satisfacer las necesidades de agua potable y saneamiento de la provincia de Santiago para mejorar la calidad de vida de sus habitantes.</t>
  </si>
  <si>
    <t>Ser una institución innovadora, modelo en la región del Caribe, socialmente responsable y autosostenible con usuarios satisfechos y conscientes del valor del agua.</t>
  </si>
  <si>
    <t>Residentes en el área de jurisdicción del CORAASAN</t>
  </si>
  <si>
    <t xml:space="preserve">7683-Residentes de los sectores bajo la jurisdicción de CORAASAN con distribución de agua potable a través de la red pública 
</t>
  </si>
  <si>
    <t>7687-Residentes de los sectores bajo la jurisdicción de CORAASAN con producción de agua potable a través de la red pública</t>
  </si>
  <si>
    <t>Residentes en el área de jurisdicción de CORAASAN</t>
  </si>
  <si>
    <t xml:space="preserve"> 7684-Residentes de los sectores bajo la jurisdicción de CORAASAN con servicio de recolección de agua residual a través de la red de alcantarillado 
</t>
  </si>
  <si>
    <t>7685-Residentes de los sectores bajo la jurisdicción de CORAASAN con aguas residuales tratadas y vertidas al medio ambiente conforme a los parámetros establecidos por las normas</t>
  </si>
  <si>
    <t xml:space="preserve">7686-Residentes de los sectores bajo la jurisdicción de CORAASAN reciben atención a las solicitudes de servicios comerciales, reclamos y denuncias 
</t>
  </si>
  <si>
    <t>Una Sociedad con Igualdad de Derecho y Oportunidades</t>
  </si>
  <si>
    <t xml:space="preserve">Vivienda digna en entornos saludables. </t>
  </si>
  <si>
    <t>Garantizar el acceso universal a servicios de agua potable y saneamiento, provistos con calidad y eficiencia.</t>
  </si>
  <si>
    <t xml:space="preserve">2.5.2.2 Transformar el modelo de gestión de los servicios de agua potable y saneamiento para orientarlo hacia el control de la demanda que desincentive el uso irracional y tome en cuenta el carácter social de los servicios mediante la introducción de mecanismos de educación y sanción.
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
2.5.2.4 Garantizar el mantenimiento de la infraestructura necesaria para la provisión del servicio de agua potable y saneamiento y la disposición final de residuos             2.5.2.7 Garantizar el suministro adecuado y oportuno de agua potable y el acceso a campañas de saneamiento a poblaciones afectadas por la ocurrencia de desastres. 
</t>
  </si>
  <si>
    <t>Este programa pretende desarrollar la actividad de comercialización del servicio de agua potable basándoseen la eficientización de la gestión de  la facturación y las cobranzas  que ingresan por la venta del servicio de abastecimiento de agua potables y recolección de aguas residuales, al mismo tiempo que se pretende regularizar, actualizar e incorporar tanto a los usuarios existentes como a los nuevos.</t>
  </si>
  <si>
    <t xml:space="preserve">Este producto se refiere a la cantidad de usuarios con contrato que tiene la institución los cuales reciben múltiples servicios comerciales (instalación, letura, facturación, cobranzas, atención a reclamos, etc.) </t>
  </si>
  <si>
    <t xml:space="preserve">2.5.2.2 Transformar el modelo de gestión de los servicios de agua potable y saneamiento para orientarlo hacia el control de la demanda que desincentive el uso irracional y tome en cuenta el carácter social de los servicios mediante la introducción de mecanismos de educación y sanción.
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
2.5.2.4 Garantizar el mantenimiento de la infraestructura necesaria para la provisión del servicio de agua potable y saneamiento y la disposición final de residuos                     2.5.2.7 Garantizar el suministro adecuado y oportuno de agua potable y el acceso a campañas de saneamiento a poblaciones afectadas por la ocurrencia de desastres. 
</t>
  </si>
  <si>
    <t xml:space="preserve">7683-Residentes de los sectores bajo la jurisdicción de CORAASAN con distribución de agua potable a través de la red pública </t>
  </si>
  <si>
    <t>Este producto mide la cantidad de agua distribuida por la Institución en metros cúbicos. Se asume un nivel de pérdidas físicas de un 20% de acuerdo a estudios del BID.</t>
  </si>
  <si>
    <t>Este producto mide la cantidad de agua residual recolectada por la Institución en metros cúbicos</t>
  </si>
  <si>
    <t>Este producto mide la cantidad de agua residual tratada y vertida a los cuerpos naturales de agua por la Institución en metros cúbicos</t>
  </si>
  <si>
    <t xml:space="preserve">Este producto mide la cantidad de agua producida  por la Institución en metros cúbicos. </t>
  </si>
  <si>
    <t>M3 de agua distribuida</t>
  </si>
  <si>
    <t xml:space="preserve">7686-Residentes de los sectores bajo la jurisdicción de CORAASAN reciben atención a las solicitudes de servicios comerciales, reclamos y denuncias </t>
  </si>
  <si>
    <t xml:space="preserve">Se logró un alta ejecución del presupuesto físico financiero. </t>
  </si>
  <si>
    <t>Fortalecer el mantenimiento preventivo de equipos críticos. Mejorar el pretratamiento y limpieza de tanques para evitar acumulación de sólidos y Asegurar equipos de respaldo para evitar interrupciones, para lo cual se esta llevando a cabo un plan de abastecimiento y contingencia.</t>
  </si>
  <si>
    <t xml:space="preserve">Se logró un alta ejecución del presupuesto físico, siendo logrado un 100.05%, en relación a la meta financiera, la cual se ejecutó en un  315.39%, esto es debido a los proyectos de inversión que se encuentran en el SNIP
</t>
  </si>
  <si>
    <t xml:space="preserve">Se logro un 78.17 % de la meta física y un 330.69% de la meta financiera. </t>
  </si>
  <si>
    <t>El cumplimiento del 78.17% en la meta de aguas residuales tratadas se debe principalmente a fallas operativas en varias plantas. En la planta Rafey, hubo problemas con bombas, sopladores y el sistema de control, reduciendo significativamente su capacidad. Además, la PTAR Cienfuegos estuvo fuera de servicio por fallas eléctricas, y la PTAR El Embrujo presentó daños en la tubería de entrada. Estos factores limitaron el caudal tratado durante el segundo trimestre.</t>
  </si>
  <si>
    <t>La meta trimestral establecida de 1,200 clientes atendidos fue superada, alcanzando un total de 2,320 usuarios, gracias a acciones estratégicas enfocadas en la captación de usuarios clandestinos. Estas acciones se desarrollaron en zonas con alto potencial de conexión, donde se ha garantizado un servicio continuo y se ha impulsado una oferta de contrato gratuito, lo que ha incentivado significativamente la formalización del servicio y el aumento de clientes registrados.</t>
  </si>
  <si>
    <t>Se logró una ejecución física de un 50.02% y una ejecución financiera de un 100.87%.</t>
  </si>
  <si>
    <t>En el segundo trimestre se alcanzó un 50.02% de la meta, reflejando una mejora de 1.04 puntos respecto al trimestre anterior. Este resultado se vio afectado por la rehabilitación de la Planta Noriega I, que redujo su capacidad operativa, así como por fallas en el tratamiento y en los equipos de medición, lo que limitó la eficiencia y el control del volumen producido.</t>
  </si>
  <si>
    <t>En este caso, la meta alcanzada fue de un 100.05%, superando en 2.09 puntos porcentuales el valor del primer trimestre, que fue de 97.96%.
Este alto nivel de cumplimiento responde a una gestión eficiente de la distribución del recurso disponible. A pesar de las limitaciones en la producción, se implementaron estrategias para optimizar el servicio.</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</si>
</sst>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_-* #,##0.00_-;\-* #,##0.00_-;_-* &quot;-&quot;??_-;_-@_-"/>
    <numFmt numFmtId="165" formatCode="[$-10409]#,##0.00;\-#,##0.00"/>
    <numFmt numFmtId="166" formatCode="[$-10409]0.00%"/>
    <numFmt numFmtId="167" formatCode="dd/mm/yyyy;@"/>
    <numFmt numFmtId="168" formatCode="_(* #,##0_);_(* \(#,##0\);_(* &quot;-&quot;??_);_(@_)"/>
    <numFmt numFmtId="169" formatCode="[$-10409]#,##0;\-#,##0"/>
    <numFmt numFmtId="170" formatCode="_-* #,##0_-;\-* #,##0_-;_-* &quot;-&quot;??_-;_-@_-"/>
    <numFmt numFmtId="171" formatCode="_(* #,##0.0000_);_(* \(#,##0.0000\);_(* &quot;-&quot;??_);_(@_)"/>
  </numFmts>
  <fonts count="37" x14ac:knownFonts="1">
    <font>
      <sz val="11"/>
      <color rgb="FF000000"/>
      <name val="Calibri"/>
      <family val="2"/>
      <scheme val="minor"/>
    </font>
    <font>
      <sz val="11"/>
      <color theme="1"/>
      <name val="Calibri"/>
      <family val="2"/>
      <scheme val="minor"/>
    </font>
    <font>
      <sz val="11"/>
      <name val="Calibri"/>
      <family val="2"/>
    </font>
    <font>
      <sz val="10"/>
      <name val="Calibri"/>
      <family val="2"/>
    </font>
    <font>
      <sz val="11"/>
      <color rgb="FF000000"/>
      <name val="Calibri"/>
      <family val="2"/>
      <scheme val="minor"/>
    </font>
    <font>
      <b/>
      <sz val="11"/>
      <color theme="1"/>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b/>
      <sz val="10"/>
      <name val="Calibri"/>
      <family val="2"/>
    </font>
    <font>
      <b/>
      <sz val="11"/>
      <name val="Calibri"/>
      <family val="2"/>
    </font>
    <font>
      <b/>
      <sz val="11"/>
      <color rgb="FFFF0000"/>
      <name val="Calibri"/>
      <family val="2"/>
    </font>
    <font>
      <b/>
      <sz val="16"/>
      <color rgb="FF000000"/>
      <name val="Calibri Light"/>
      <family val="2"/>
      <scheme val="major"/>
    </font>
    <font>
      <b/>
      <sz val="12"/>
      <color rgb="FF000000"/>
      <name val="Calibri Light"/>
      <family val="2"/>
      <scheme val="major"/>
    </font>
    <font>
      <b/>
      <sz val="9"/>
      <color rgb="FF000000"/>
      <name val="Calibri Light"/>
      <family val="2"/>
      <scheme val="major"/>
    </font>
    <font>
      <sz val="9"/>
      <color rgb="FF000000"/>
      <name val="Calibri Light"/>
      <family val="2"/>
      <scheme val="major"/>
    </font>
    <font>
      <sz val="11"/>
      <color rgb="FF000000"/>
      <name val="Calibri Light"/>
      <family val="2"/>
      <scheme val="major"/>
    </font>
    <font>
      <b/>
      <sz val="12"/>
      <color theme="0"/>
      <name val="Calibri Light"/>
      <family val="2"/>
      <scheme val="major"/>
    </font>
    <font>
      <b/>
      <sz val="12"/>
      <color theme="1"/>
      <name val="Calibri Light"/>
      <family val="2"/>
      <scheme val="major"/>
    </font>
    <font>
      <b/>
      <sz val="11"/>
      <color rgb="FF000000"/>
      <name val="Calibri Light"/>
      <family val="2"/>
      <scheme val="major"/>
    </font>
    <font>
      <sz val="11"/>
      <color theme="1"/>
      <name val="Calibri Light"/>
      <family val="2"/>
      <scheme val="major"/>
    </font>
    <font>
      <b/>
      <sz val="11"/>
      <color theme="1"/>
      <name val="Calibri Light"/>
      <family val="2"/>
      <scheme val="major"/>
    </font>
    <font>
      <sz val="10"/>
      <color theme="1"/>
      <name val="Calibri Light"/>
      <family val="2"/>
      <scheme val="major"/>
    </font>
    <font>
      <sz val="12"/>
      <color rgb="FF000000"/>
      <name val="Calibri Light"/>
      <family val="2"/>
      <scheme val="major"/>
    </font>
    <font>
      <b/>
      <sz val="11"/>
      <name val="Calibri Light"/>
      <family val="2"/>
      <scheme val="major"/>
    </font>
    <font>
      <sz val="11"/>
      <name val="Calibri Light"/>
      <family val="2"/>
      <scheme val="major"/>
    </font>
    <font>
      <b/>
      <sz val="10"/>
      <color rgb="FF000000"/>
      <name val="Calibri Light"/>
      <family val="2"/>
      <scheme val="major"/>
    </font>
    <font>
      <b/>
      <sz val="11"/>
      <color theme="0"/>
      <name val="Calibri Light"/>
      <family val="2"/>
      <scheme val="major"/>
    </font>
    <font>
      <sz val="10"/>
      <name val="Calibri Light"/>
      <family val="2"/>
      <scheme val="major"/>
    </font>
    <font>
      <b/>
      <sz val="10"/>
      <name val="Calibri Light"/>
      <family val="2"/>
      <scheme val="major"/>
    </font>
    <font>
      <sz val="11"/>
      <color rgb="FFFF0000"/>
      <name val="Calibri Light"/>
      <family val="2"/>
      <scheme val="major"/>
    </font>
    <font>
      <sz val="10"/>
      <name val="Arial"/>
      <family val="2"/>
    </font>
    <font>
      <sz val="11"/>
      <color rgb="FF000000"/>
      <name val="Calibri"/>
      <family val="2"/>
    </font>
    <font>
      <sz val="11"/>
      <color rgb="FF000000"/>
      <name val="Calibri Light"/>
      <family val="2"/>
      <scheme val="major"/>
    </font>
    <font>
      <sz val="11"/>
      <name val="Calibri Light"/>
      <family val="2"/>
      <scheme val="major"/>
    </font>
  </fonts>
  <fills count="12">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6" tint="0.79998168889431442"/>
        <bgColor indexed="64"/>
      </patternFill>
    </fill>
    <fill>
      <patternFill patternType="solid">
        <fgColor theme="0"/>
        <bgColor indexed="64"/>
      </patternFill>
    </fill>
    <fill>
      <patternFill patternType="solid">
        <fgColor rgb="FFFF0000"/>
        <bgColor indexed="64"/>
      </patternFill>
    </fill>
    <fill>
      <patternFill patternType="solid">
        <fgColor rgb="FFFFFFFF"/>
        <bgColor indexed="64"/>
      </patternFill>
    </fill>
  </fills>
  <borders count="7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rgb="FFFFFFFF"/>
      </bottom>
      <diagonal/>
    </border>
    <border>
      <left style="thin">
        <color indexed="64"/>
      </left>
      <right/>
      <top/>
      <bottom style="medium">
        <color indexed="64"/>
      </bottom>
      <diagonal/>
    </border>
    <border>
      <left style="medium">
        <color indexed="64"/>
      </left>
      <right style="thin">
        <color indexed="64"/>
      </right>
      <top style="medium">
        <color rgb="FFFFFFFF"/>
      </top>
      <bottom style="medium">
        <color indexed="64"/>
      </bottom>
      <diagonal/>
    </border>
    <border>
      <left/>
      <right style="medium">
        <color indexed="64"/>
      </right>
      <top style="medium">
        <color rgb="FFFFFFFF"/>
      </top>
      <bottom/>
      <diagonal/>
    </border>
    <border>
      <left style="medium">
        <color indexed="64"/>
      </left>
      <right style="thin">
        <color indexed="64"/>
      </right>
      <top style="medium">
        <color rgb="FFFFFFFF"/>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thin">
        <color indexed="64"/>
      </left>
      <right style="thin">
        <color theme="0" tint="-0.34998626667073579"/>
      </right>
      <top style="thin">
        <color indexed="64"/>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6">
    <xf numFmtId="0" fontId="0" fillId="0" borderId="0"/>
    <xf numFmtId="43" fontId="4" fillId="0" borderId="0" applyFont="0" applyFill="0" applyBorder="0" applyAlignment="0" applyProtection="0"/>
    <xf numFmtId="9" fontId="4" fillId="0" borderId="0" applyFont="0" applyFill="0" applyBorder="0" applyAlignment="0" applyProtection="0"/>
    <xf numFmtId="0" fontId="1" fillId="0" borderId="0"/>
    <xf numFmtId="164" fontId="4" fillId="0" borderId="0" applyFont="0" applyFill="0" applyBorder="0" applyAlignment="0" applyProtection="0"/>
    <xf numFmtId="0" fontId="33" fillId="0" borderId="0">
      <alignment wrapText="1"/>
    </xf>
  </cellStyleXfs>
  <cellXfs count="331">
    <xf numFmtId="0" fontId="0" fillId="0" borderId="0" xfId="0"/>
    <xf numFmtId="0" fontId="0" fillId="0" borderId="0" xfId="0" applyFont="1" applyProtection="1">
      <protection locked="0"/>
    </xf>
    <xf numFmtId="0" fontId="0" fillId="0" borderId="0" xfId="0" applyFont="1" applyFill="1" applyBorder="1" applyProtection="1">
      <protection locked="0"/>
    </xf>
    <xf numFmtId="0" fontId="1" fillId="0" borderId="0" xfId="3"/>
    <xf numFmtId="0" fontId="1" fillId="0" borderId="0" xfId="3" applyBorder="1"/>
    <xf numFmtId="0" fontId="7" fillId="4" borderId="20" xfId="3" applyFont="1" applyFill="1" applyBorder="1" applyAlignment="1">
      <alignment horizontal="center" vertical="center"/>
    </xf>
    <xf numFmtId="0" fontId="7" fillId="4" borderId="21" xfId="3" applyFont="1" applyFill="1" applyBorder="1" applyAlignment="1">
      <alignment horizontal="center" vertical="center"/>
    </xf>
    <xf numFmtId="0" fontId="8" fillId="0" borderId="22" xfId="3" applyFont="1" applyBorder="1" applyAlignment="1">
      <alignment horizontal="center" vertical="center"/>
    </xf>
    <xf numFmtId="49" fontId="8" fillId="0" borderId="23" xfId="3" applyNumberFormat="1" applyFont="1" applyBorder="1" applyAlignment="1">
      <alignment horizontal="center" vertical="center"/>
    </xf>
    <xf numFmtId="0" fontId="8" fillId="0" borderId="23" xfId="3" applyFont="1" applyBorder="1" applyAlignment="1">
      <alignment horizontal="center" vertical="center"/>
    </xf>
    <xf numFmtId="0" fontId="9" fillId="0" borderId="23" xfId="3" applyFont="1" applyBorder="1" applyAlignment="1">
      <alignment horizontal="center" vertical="center"/>
    </xf>
    <xf numFmtId="0" fontId="10" fillId="0" borderId="23" xfId="3" applyFont="1" applyBorder="1" applyAlignment="1">
      <alignment horizontal="center" vertical="center" wrapText="1"/>
    </xf>
    <xf numFmtId="0" fontId="5" fillId="0" borderId="0" xfId="3" applyFont="1"/>
    <xf numFmtId="0" fontId="1" fillId="0" borderId="0" xfId="3" applyAlignment="1">
      <alignment vertical="center" wrapText="1"/>
    </xf>
    <xf numFmtId="0" fontId="1" fillId="0" borderId="24" xfId="3" applyBorder="1"/>
    <xf numFmtId="0" fontId="5" fillId="0" borderId="24" xfId="3" applyFont="1" applyBorder="1" applyAlignment="1">
      <alignment vertical="center" wrapText="1"/>
    </xf>
    <xf numFmtId="0" fontId="1" fillId="0" borderId="24" xfId="3" applyBorder="1" applyAlignment="1">
      <alignment horizontal="center" vertical="center"/>
    </xf>
    <xf numFmtId="0" fontId="1" fillId="0" borderId="24" xfId="3" applyBorder="1" applyAlignment="1">
      <alignment vertical="center" wrapText="1"/>
    </xf>
    <xf numFmtId="0" fontId="5" fillId="0" borderId="24" xfId="3" applyFont="1" applyBorder="1"/>
    <xf numFmtId="0" fontId="2" fillId="0" borderId="0" xfId="0" applyFont="1" applyFill="1" applyBorder="1" applyProtection="1">
      <protection locked="0"/>
    </xf>
    <xf numFmtId="0" fontId="0" fillId="0" borderId="0" xfId="0" applyProtection="1">
      <protection locked="0"/>
    </xf>
    <xf numFmtId="0" fontId="0" fillId="0" borderId="0" xfId="0" applyFill="1" applyBorder="1" applyProtection="1">
      <protection locked="0"/>
    </xf>
    <xf numFmtId="0" fontId="0" fillId="0" borderId="0" xfId="0" applyFont="1" applyBorder="1" applyProtection="1">
      <protection locked="0"/>
    </xf>
    <xf numFmtId="0" fontId="13" fillId="0" borderId="0" xfId="0" applyFont="1" applyFill="1" applyBorder="1" applyAlignment="1" applyProtection="1">
      <alignment vertical="center" wrapText="1"/>
      <protection locked="0"/>
    </xf>
    <xf numFmtId="0" fontId="2" fillId="0" borderId="0" xfId="0" applyFont="1" applyFill="1" applyBorder="1" applyProtection="1">
      <protection locked="0"/>
    </xf>
    <xf numFmtId="39" fontId="0" fillId="0" borderId="0" xfId="0" applyNumberFormat="1" applyFill="1" applyBorder="1" applyProtection="1">
      <protection locked="0"/>
    </xf>
    <xf numFmtId="0" fontId="2"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39" fontId="2" fillId="0" borderId="0" xfId="0" applyNumberFormat="1" applyFont="1" applyFill="1" applyBorder="1" applyProtection="1">
      <protection locked="0"/>
    </xf>
    <xf numFmtId="43" fontId="2" fillId="0" borderId="0" xfId="1" applyFont="1" applyFill="1" applyBorder="1" applyAlignment="1" applyProtection="1">
      <alignment horizontal="left"/>
      <protection locked="0"/>
    </xf>
    <xf numFmtId="9" fontId="2" fillId="0" borderId="0" xfId="2" applyFont="1" applyFill="1" applyBorder="1" applyProtection="1">
      <protection locked="0"/>
    </xf>
    <xf numFmtId="0" fontId="0" fillId="0" borderId="0" xfId="0" applyFont="1" applyBorder="1" applyAlignment="1" applyProtection="1">
      <alignment wrapText="1"/>
      <protection locked="0"/>
    </xf>
    <xf numFmtId="43" fontId="2" fillId="0" borderId="0" xfId="1" applyFont="1" applyFill="1" applyBorder="1" applyProtection="1">
      <protection locked="0"/>
    </xf>
    <xf numFmtId="43" fontId="2" fillId="0" borderId="0" xfId="0" applyNumberFormat="1" applyFont="1" applyFill="1" applyBorder="1" applyProtection="1">
      <protection locked="0"/>
    </xf>
    <xf numFmtId="0" fontId="2" fillId="0" borderId="0" xfId="0" applyFont="1" applyProtection="1">
      <protection locked="0"/>
    </xf>
    <xf numFmtId="39" fontId="13" fillId="0" borderId="0" xfId="0" applyNumberFormat="1" applyFont="1" applyAlignment="1" applyProtection="1">
      <alignment vertical="center" wrapText="1"/>
      <protection locked="0"/>
    </xf>
    <xf numFmtId="165" fontId="2" fillId="0" borderId="0" xfId="0" applyNumberFormat="1" applyFont="1" applyProtection="1">
      <protection locked="0"/>
    </xf>
    <xf numFmtId="43" fontId="2" fillId="0" borderId="0" xfId="0" applyNumberFormat="1" applyFont="1" applyAlignment="1" applyProtection="1">
      <alignment vertical="center"/>
      <protection locked="0"/>
    </xf>
    <xf numFmtId="0" fontId="2" fillId="0" borderId="0" xfId="0" applyFont="1" applyAlignment="1" applyProtection="1">
      <alignment vertical="center"/>
      <protection locked="0"/>
    </xf>
    <xf numFmtId="43" fontId="0" fillId="0" borderId="0" xfId="1" applyFont="1" applyFill="1" applyBorder="1" applyAlignment="1" applyProtection="1">
      <alignment vertical="center"/>
      <protection locked="0"/>
    </xf>
    <xf numFmtId="43" fontId="0" fillId="0" borderId="0" xfId="1" applyFont="1" applyAlignment="1" applyProtection="1">
      <alignment vertical="center"/>
      <protection locked="0"/>
    </xf>
    <xf numFmtId="43" fontId="2" fillId="0" borderId="0" xfId="1" applyFont="1" applyFill="1" applyBorder="1" applyAlignment="1" applyProtection="1">
      <alignment vertical="center"/>
      <protection locked="0"/>
    </xf>
    <xf numFmtId="0" fontId="2" fillId="0" borderId="0" xfId="0" applyFont="1" applyAlignment="1" applyProtection="1">
      <alignment wrapText="1"/>
      <protection locked="0"/>
    </xf>
    <xf numFmtId="43" fontId="2" fillId="0" borderId="0" xfId="1" applyFont="1" applyFill="1" applyBorder="1" applyAlignment="1" applyProtection="1">
      <alignment horizontal="left" vertical="center"/>
      <protection locked="0"/>
    </xf>
    <xf numFmtId="43" fontId="2" fillId="0" borderId="0" xfId="1" applyFont="1" applyFill="1" applyBorder="1" applyAlignment="1" applyProtection="1">
      <alignment vertical="center" wrapText="1"/>
      <protection locked="0"/>
    </xf>
    <xf numFmtId="9" fontId="2" fillId="0" borderId="0" xfId="2" applyFont="1" applyFill="1" applyBorder="1" applyAlignment="1" applyProtection="1">
      <alignment vertical="center"/>
      <protection locked="0"/>
    </xf>
    <xf numFmtId="0" fontId="14" fillId="0" borderId="31" xfId="0" applyFont="1" applyBorder="1" applyAlignment="1" applyProtection="1">
      <alignment vertical="top" wrapText="1"/>
    </xf>
    <xf numFmtId="0" fontId="14" fillId="0" borderId="7" xfId="0" applyFont="1" applyBorder="1" applyAlignment="1" applyProtection="1">
      <alignment vertical="top" wrapText="1"/>
    </xf>
    <xf numFmtId="0" fontId="16" fillId="2" borderId="9" xfId="0" applyFont="1" applyFill="1" applyBorder="1" applyAlignment="1" applyProtection="1">
      <alignment horizontal="center" vertical="center" wrapText="1"/>
    </xf>
    <xf numFmtId="0" fontId="16" fillId="2" borderId="29" xfId="0" applyFont="1" applyFill="1" applyBorder="1" applyAlignment="1" applyProtection="1">
      <alignment horizontal="center" vertical="center" wrapText="1"/>
    </xf>
    <xf numFmtId="0" fontId="14" fillId="0" borderId="10" xfId="0" applyFont="1" applyBorder="1" applyAlignment="1" applyProtection="1">
      <alignment vertical="top" wrapText="1"/>
    </xf>
    <xf numFmtId="167" fontId="17" fillId="0" borderId="13" xfId="0" applyNumberFormat="1"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23" fillId="0" borderId="1" xfId="0" applyFont="1" applyBorder="1"/>
    <xf numFmtId="0" fontId="18" fillId="0" borderId="15" xfId="0" applyFont="1" applyBorder="1" applyAlignment="1" applyProtection="1">
      <protection locked="0"/>
    </xf>
    <xf numFmtId="0" fontId="18" fillId="0" borderId="16" xfId="0" applyFont="1" applyBorder="1" applyAlignment="1" applyProtection="1">
      <protection locked="0"/>
    </xf>
    <xf numFmtId="49" fontId="18" fillId="0" borderId="15" xfId="0" applyNumberFormat="1" applyFont="1" applyBorder="1" applyProtection="1">
      <protection locked="0"/>
    </xf>
    <xf numFmtId="0" fontId="18" fillId="0" borderId="0" xfId="0" applyFont="1" applyBorder="1" applyAlignment="1" applyProtection="1">
      <protection locked="0"/>
    </xf>
    <xf numFmtId="0" fontId="18" fillId="0" borderId="0" xfId="0" applyFont="1" applyBorder="1" applyProtection="1"/>
    <xf numFmtId="0" fontId="18" fillId="0" borderId="0" xfId="0" applyFont="1" applyBorder="1" applyAlignment="1" applyProtection="1"/>
    <xf numFmtId="0" fontId="21" fillId="0" borderId="1" xfId="0" applyFont="1" applyBorder="1" applyAlignment="1">
      <alignment vertical="center" wrapText="1"/>
    </xf>
    <xf numFmtId="0" fontId="18" fillId="0" borderId="0"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28" fillId="7" borderId="37" xfId="0" applyNumberFormat="1" applyFont="1" applyFill="1" applyBorder="1" applyAlignment="1" applyProtection="1">
      <alignment horizontal="center" vertical="center" wrapText="1" readingOrder="1"/>
    </xf>
    <xf numFmtId="0" fontId="28" fillId="7" borderId="41" xfId="0" applyFont="1" applyFill="1" applyBorder="1" applyAlignment="1">
      <alignment horizontal="center" vertical="center" wrapText="1" readingOrder="1"/>
    </xf>
    <xf numFmtId="0" fontId="28" fillId="7" borderId="41" xfId="0" applyNumberFormat="1" applyFont="1" applyFill="1" applyBorder="1" applyAlignment="1" applyProtection="1">
      <alignment horizontal="center" vertical="center" wrapText="1" readingOrder="1"/>
    </xf>
    <xf numFmtId="0" fontId="21" fillId="0" borderId="1" xfId="0" applyFont="1" applyBorder="1" applyAlignment="1" applyProtection="1">
      <alignment vertical="center" wrapText="1"/>
      <protection locked="0"/>
    </xf>
    <xf numFmtId="0" fontId="18" fillId="0" borderId="0" xfId="0" applyFont="1" applyFill="1" applyBorder="1" applyAlignment="1" applyProtection="1">
      <alignment horizontal="left" vertical="center" wrapText="1"/>
      <protection locked="0"/>
    </xf>
    <xf numFmtId="0" fontId="18" fillId="0" borderId="14" xfId="3" applyFont="1" applyBorder="1" applyAlignment="1">
      <alignment horizontal="left" vertical="center" wrapText="1"/>
    </xf>
    <xf numFmtId="0" fontId="18" fillId="0" borderId="14" xfId="3" applyFont="1" applyBorder="1" applyAlignment="1">
      <alignment horizontal="center" vertical="center" wrapText="1"/>
    </xf>
    <xf numFmtId="168" fontId="18" fillId="0" borderId="14" xfId="4" applyNumberFormat="1" applyFont="1" applyFill="1" applyBorder="1" applyAlignment="1">
      <alignment horizontal="center" vertical="center" wrapText="1"/>
    </xf>
    <xf numFmtId="10" fontId="27" fillId="0" borderId="14" xfId="2" applyNumberFormat="1" applyFont="1" applyFill="1" applyBorder="1" applyAlignment="1" applyProtection="1">
      <alignment horizontal="center" vertical="center" wrapText="1" readingOrder="1"/>
      <protection locked="0"/>
    </xf>
    <xf numFmtId="0" fontId="21" fillId="2" borderId="9" xfId="0" applyFont="1" applyFill="1" applyBorder="1" applyAlignment="1">
      <alignment horizontal="center" vertical="center" wrapText="1"/>
    </xf>
    <xf numFmtId="0" fontId="21" fillId="0" borderId="1" xfId="0" applyFont="1" applyBorder="1" applyAlignment="1">
      <alignment vertical="center"/>
    </xf>
    <xf numFmtId="0" fontId="18" fillId="0" borderId="1" xfId="0" applyFont="1" applyBorder="1"/>
    <xf numFmtId="0" fontId="18" fillId="0" borderId="2" xfId="0" applyFont="1" applyBorder="1" applyProtection="1">
      <protection locked="0"/>
    </xf>
    <xf numFmtId="0" fontId="18" fillId="0" borderId="1" xfId="0" applyFont="1" applyBorder="1" applyProtection="1">
      <protection locked="0"/>
    </xf>
    <xf numFmtId="0" fontId="18" fillId="0" borderId="2" xfId="0" applyFont="1" applyBorder="1"/>
    <xf numFmtId="0" fontId="21" fillId="7" borderId="37" xfId="0" applyFont="1" applyFill="1" applyBorder="1" applyAlignment="1">
      <alignment horizontal="center" vertical="center" wrapText="1" readingOrder="1"/>
    </xf>
    <xf numFmtId="0" fontId="21" fillId="7" borderId="41" xfId="0" applyFont="1" applyFill="1" applyBorder="1" applyAlignment="1">
      <alignment horizontal="center" vertical="center" wrapText="1" readingOrder="1"/>
    </xf>
    <xf numFmtId="166" fontId="27" fillId="0" borderId="14" xfId="0" applyNumberFormat="1" applyFont="1" applyBorder="1" applyAlignment="1" applyProtection="1">
      <alignment horizontal="center" vertical="center" wrapText="1" readingOrder="1"/>
      <protection locked="0"/>
    </xf>
    <xf numFmtId="0" fontId="21" fillId="9" borderId="1" xfId="0" applyFont="1" applyFill="1" applyBorder="1" applyAlignment="1" applyProtection="1">
      <alignment vertical="center" wrapText="1"/>
      <protection locked="0"/>
    </xf>
    <xf numFmtId="167" fontId="18" fillId="0" borderId="13" xfId="0" applyNumberFormat="1" applyFont="1" applyBorder="1" applyAlignment="1">
      <alignment horizontal="center" vertical="center" wrapText="1"/>
    </xf>
    <xf numFmtId="168" fontId="18" fillId="0" borderId="14" xfId="3" applyNumberFormat="1" applyFont="1" applyBorder="1" applyAlignment="1">
      <alignment horizontal="center" vertical="center" wrapText="1"/>
    </xf>
    <xf numFmtId="0" fontId="18" fillId="0" borderId="2" xfId="0" applyFont="1" applyFill="1" applyBorder="1" applyProtection="1">
      <protection locked="0"/>
    </xf>
    <xf numFmtId="10" fontId="27" fillId="8" borderId="14" xfId="2" applyNumberFormat="1" applyFont="1" applyFill="1" applyBorder="1" applyAlignment="1" applyProtection="1">
      <alignment horizontal="center" vertical="center" wrapText="1" readingOrder="1"/>
      <protection locked="0"/>
    </xf>
    <xf numFmtId="166" fontId="27" fillId="8" borderId="14" xfId="0" applyNumberFormat="1" applyFont="1" applyFill="1" applyBorder="1" applyAlignment="1" applyProtection="1">
      <alignment horizontal="center" vertical="center" wrapText="1" readingOrder="1"/>
      <protection locked="0"/>
    </xf>
    <xf numFmtId="0" fontId="2" fillId="9" borderId="0" xfId="0" applyFont="1" applyFill="1" applyAlignment="1">
      <alignment horizontal="left" vertical="center"/>
    </xf>
    <xf numFmtId="0" fontId="21" fillId="0" borderId="42" xfId="0" applyFont="1" applyBorder="1" applyAlignment="1">
      <alignment vertical="top" wrapText="1"/>
    </xf>
    <xf numFmtId="0" fontId="21" fillId="0" borderId="1" xfId="0" applyFont="1" applyBorder="1" applyAlignment="1">
      <alignment vertical="top" wrapText="1"/>
    </xf>
    <xf numFmtId="0" fontId="21" fillId="2" borderId="50" xfId="0" applyFont="1" applyFill="1" applyBorder="1" applyAlignment="1">
      <alignment horizontal="center" vertical="center" wrapText="1"/>
    </xf>
    <xf numFmtId="0" fontId="21" fillId="0" borderId="51" xfId="0" applyFont="1" applyBorder="1" applyAlignment="1">
      <alignment vertical="top" wrapText="1"/>
    </xf>
    <xf numFmtId="0" fontId="18" fillId="0" borderId="52" xfId="0" applyFont="1" applyBorder="1" applyAlignment="1">
      <alignment horizontal="center" vertical="center" wrapText="1"/>
    </xf>
    <xf numFmtId="0" fontId="18" fillId="0" borderId="0" xfId="0" applyFont="1" applyBorder="1" applyProtection="1">
      <protection locked="0"/>
    </xf>
    <xf numFmtId="0" fontId="18" fillId="0" borderId="0" xfId="0" applyFont="1" applyBorder="1"/>
    <xf numFmtId="0" fontId="21" fillId="7" borderId="45" xfId="0" applyFont="1" applyFill="1" applyBorder="1" applyAlignment="1">
      <alignment horizontal="center" vertical="center" wrapText="1" readingOrder="1"/>
    </xf>
    <xf numFmtId="0" fontId="21" fillId="7" borderId="46" xfId="0" applyFont="1" applyFill="1" applyBorder="1" applyAlignment="1">
      <alignment horizontal="center" vertical="center" wrapText="1" readingOrder="1"/>
    </xf>
    <xf numFmtId="0" fontId="18" fillId="0" borderId="0" xfId="0" applyFont="1" applyFill="1" applyBorder="1" applyProtection="1">
      <protection locked="0"/>
    </xf>
    <xf numFmtId="0" fontId="21" fillId="0" borderId="3" xfId="0" applyFont="1" applyBorder="1" applyAlignment="1">
      <alignment vertical="center" wrapText="1"/>
    </xf>
    <xf numFmtId="167" fontId="18" fillId="0" borderId="53" xfId="0" applyNumberFormat="1" applyFont="1" applyBorder="1" applyAlignment="1">
      <alignment horizontal="center" vertical="center" wrapText="1"/>
    </xf>
    <xf numFmtId="0" fontId="18" fillId="0" borderId="54" xfId="0" applyFont="1" applyBorder="1" applyAlignment="1">
      <alignment horizontal="center" vertical="center" wrapText="1"/>
    </xf>
    <xf numFmtId="0" fontId="21" fillId="0" borderId="7" xfId="0" applyFont="1" applyBorder="1" applyAlignment="1" applyProtection="1">
      <alignment vertical="center"/>
    </xf>
    <xf numFmtId="0" fontId="23" fillId="0" borderId="7" xfId="0" applyFont="1" applyBorder="1"/>
    <xf numFmtId="0" fontId="18" fillId="0" borderId="58" xfId="0" applyFont="1" applyBorder="1" applyAlignment="1" applyProtection="1">
      <protection locked="0"/>
    </xf>
    <xf numFmtId="0" fontId="18" fillId="0" borderId="7" xfId="0" applyFont="1" applyBorder="1" applyAlignment="1" applyProtection="1">
      <protection locked="0"/>
    </xf>
    <xf numFmtId="0" fontId="18" fillId="0" borderId="8" xfId="0" applyFont="1" applyBorder="1" applyAlignment="1" applyProtection="1">
      <protection locked="0"/>
    </xf>
    <xf numFmtId="0" fontId="18" fillId="0" borderId="7" xfId="0" applyFont="1" applyBorder="1" applyAlignment="1" applyProtection="1"/>
    <xf numFmtId="0" fontId="18" fillId="0" borderId="8" xfId="0" applyFont="1" applyBorder="1" applyAlignment="1" applyProtection="1"/>
    <xf numFmtId="0" fontId="21" fillId="0" borderId="7" xfId="0" applyFont="1" applyBorder="1" applyAlignment="1" applyProtection="1">
      <alignment vertical="center" wrapText="1"/>
    </xf>
    <xf numFmtId="0" fontId="21" fillId="0" borderId="60" xfId="0" applyFont="1" applyBorder="1" applyAlignment="1" applyProtection="1">
      <alignment vertical="center" wrapText="1"/>
    </xf>
    <xf numFmtId="0" fontId="21" fillId="0" borderId="7" xfId="0" applyFont="1" applyBorder="1" applyAlignment="1">
      <alignment vertical="center" wrapText="1"/>
    </xf>
    <xf numFmtId="0" fontId="18" fillId="0" borderId="8" xfId="0" applyFont="1" applyBorder="1" applyAlignment="1" applyProtection="1">
      <alignment horizontal="left" vertical="center" wrapText="1"/>
      <protection locked="0"/>
    </xf>
    <xf numFmtId="0" fontId="18" fillId="0" borderId="7" xfId="0" applyFont="1" applyBorder="1" applyProtection="1"/>
    <xf numFmtId="0" fontId="28" fillId="7" borderId="66" xfId="0" applyNumberFormat="1" applyFont="1" applyFill="1" applyBorder="1" applyAlignment="1" applyProtection="1">
      <alignment horizontal="center" vertical="center" wrapText="1" readingOrder="1"/>
    </xf>
    <xf numFmtId="0" fontId="28" fillId="7" borderId="67" xfId="0" applyNumberFormat="1" applyFont="1" applyFill="1" applyBorder="1" applyAlignment="1" applyProtection="1">
      <alignment horizontal="center" vertical="center" wrapText="1" readingOrder="1"/>
    </xf>
    <xf numFmtId="0" fontId="18" fillId="0" borderId="68" xfId="3" applyFont="1" applyBorder="1" applyAlignment="1">
      <alignment horizontal="left" vertical="center" wrapText="1"/>
    </xf>
    <xf numFmtId="166" fontId="27" fillId="0" borderId="59" xfId="0" applyNumberFormat="1" applyFont="1" applyFill="1" applyBorder="1" applyAlignment="1" applyProtection="1">
      <alignment horizontal="center" vertical="center" wrapText="1" readingOrder="1"/>
      <protection locked="0"/>
    </xf>
    <xf numFmtId="0" fontId="21" fillId="0" borderId="1" xfId="0" applyFont="1" applyFill="1" applyBorder="1" applyAlignment="1" applyProtection="1">
      <alignment vertical="center" wrapText="1"/>
      <protection locked="0"/>
    </xf>
    <xf numFmtId="4" fontId="2" fillId="0" borderId="0" xfId="0" applyNumberFormat="1" applyFont="1" applyProtection="1">
      <protection locked="0"/>
    </xf>
    <xf numFmtId="43" fontId="0" fillId="0" borderId="0" xfId="1" applyFont="1" applyProtection="1">
      <protection locked="0"/>
    </xf>
    <xf numFmtId="43" fontId="2" fillId="0" borderId="0" xfId="1" applyFont="1" applyProtection="1">
      <protection locked="0"/>
    </xf>
    <xf numFmtId="9" fontId="2" fillId="0" borderId="0" xfId="2" applyFont="1" applyProtection="1">
      <protection locked="0"/>
    </xf>
    <xf numFmtId="43" fontId="27" fillId="0" borderId="14" xfId="1" applyFont="1" applyFill="1" applyBorder="1" applyAlignment="1" applyProtection="1">
      <alignment horizontal="center" vertical="center" wrapText="1"/>
      <protection locked="0"/>
    </xf>
    <xf numFmtId="4" fontId="2" fillId="0" borderId="0" xfId="0" applyNumberFormat="1" applyFont="1" applyFill="1" applyBorder="1" applyProtection="1">
      <protection locked="0"/>
    </xf>
    <xf numFmtId="0" fontId="22" fillId="0" borderId="15" xfId="0" applyFont="1" applyFill="1" applyBorder="1" applyAlignment="1">
      <alignment horizontal="left" wrapText="1"/>
    </xf>
    <xf numFmtId="0" fontId="18" fillId="0" borderId="0" xfId="0" applyFont="1" applyFill="1" applyBorder="1" applyAlignment="1">
      <alignment horizontal="left"/>
    </xf>
    <xf numFmtId="0" fontId="18" fillId="0" borderId="2" xfId="0" applyFont="1" applyFill="1" applyBorder="1" applyAlignment="1">
      <alignment horizontal="left"/>
    </xf>
    <xf numFmtId="0" fontId="22" fillId="0" borderId="15" xfId="0" applyFont="1" applyFill="1" applyBorder="1" applyAlignment="1">
      <alignment horizontal="left" vertical="center"/>
    </xf>
    <xf numFmtId="0" fontId="18" fillId="0" borderId="0" xfId="0" applyFont="1" applyFill="1" applyBorder="1" applyAlignment="1" applyProtection="1">
      <alignment horizontal="left"/>
      <protection locked="0"/>
    </xf>
    <xf numFmtId="0" fontId="18" fillId="0" borderId="2" xfId="0" applyFont="1" applyFill="1" applyBorder="1" applyAlignment="1" applyProtection="1">
      <alignment horizontal="left"/>
      <protection locked="0"/>
    </xf>
    <xf numFmtId="0" fontId="22" fillId="0" borderId="15" xfId="0" applyFont="1" applyFill="1" applyBorder="1" applyAlignment="1" applyProtection="1">
      <alignment horizontal="left" vertical="center" wrapText="1"/>
      <protection locked="0"/>
    </xf>
    <xf numFmtId="0" fontId="27" fillId="0" borderId="15" xfId="0" applyFont="1" applyFill="1" applyBorder="1" applyAlignment="1">
      <alignment horizontal="left" wrapText="1"/>
    </xf>
    <xf numFmtId="0" fontId="27" fillId="0" borderId="0" xfId="0" applyFont="1" applyFill="1" applyBorder="1" applyAlignment="1">
      <alignment horizontal="left"/>
    </xf>
    <xf numFmtId="0" fontId="27" fillId="0" borderId="2" xfId="0" applyFont="1" applyFill="1" applyBorder="1" applyAlignment="1">
      <alignment horizontal="left"/>
    </xf>
    <xf numFmtId="0" fontId="27" fillId="0" borderId="15" xfId="0" applyFont="1" applyFill="1" applyBorder="1" applyAlignment="1">
      <alignment horizontal="left" vertical="center"/>
    </xf>
    <xf numFmtId="0" fontId="27" fillId="0" borderId="0" xfId="0" applyFont="1" applyFill="1" applyBorder="1" applyAlignment="1" applyProtection="1">
      <alignment horizontal="left"/>
      <protection locked="0"/>
    </xf>
    <xf numFmtId="0" fontId="27" fillId="0" borderId="2" xfId="0" applyFont="1" applyFill="1" applyBorder="1" applyAlignment="1" applyProtection="1">
      <alignment horizontal="left"/>
      <protection locked="0"/>
    </xf>
    <xf numFmtId="0" fontId="27" fillId="0" borderId="15" xfId="0" applyFont="1" applyFill="1" applyBorder="1" applyAlignment="1" applyProtection="1">
      <alignment horizontal="left" vertical="center" wrapText="1"/>
      <protection locked="0"/>
    </xf>
    <xf numFmtId="0" fontId="32" fillId="0" borderId="0" xfId="0" applyFont="1" applyFill="1" applyBorder="1" applyAlignment="1" applyProtection="1">
      <alignment wrapText="1"/>
      <protection locked="0"/>
    </xf>
    <xf numFmtId="0" fontId="32" fillId="0" borderId="0" xfId="0" applyFont="1" applyFill="1" applyBorder="1" applyProtection="1">
      <protection locked="0"/>
    </xf>
    <xf numFmtId="0" fontId="32" fillId="0" borderId="2" xfId="0" applyFont="1" applyFill="1" applyBorder="1" applyProtection="1">
      <protection locked="0"/>
    </xf>
    <xf numFmtId="0" fontId="24" fillId="0" borderId="15" xfId="0" applyFont="1" applyFill="1" applyBorder="1" applyAlignment="1" applyProtection="1">
      <alignment horizontal="center" wrapText="1"/>
    </xf>
    <xf numFmtId="0" fontId="18" fillId="0" borderId="0" xfId="0" applyFont="1" applyFill="1" applyBorder="1" applyProtection="1"/>
    <xf numFmtId="0" fontId="18" fillId="0" borderId="0" xfId="0" applyFont="1" applyFill="1" applyBorder="1" applyAlignment="1" applyProtection="1">
      <alignment horizontal="left"/>
    </xf>
    <xf numFmtId="0" fontId="18" fillId="0" borderId="8" xfId="0" applyFont="1" applyFill="1" applyBorder="1" applyAlignment="1" applyProtection="1">
      <alignment horizontal="left"/>
    </xf>
    <xf numFmtId="0" fontId="24" fillId="0" borderId="15" xfId="0" applyFont="1" applyFill="1" applyBorder="1" applyAlignment="1" applyProtection="1">
      <alignment horizontal="center" vertical="center"/>
    </xf>
    <xf numFmtId="0" fontId="18" fillId="0" borderId="8" xfId="0" applyFont="1" applyFill="1" applyBorder="1" applyAlignment="1" applyProtection="1">
      <alignment horizontal="left"/>
      <protection locked="0"/>
    </xf>
    <xf numFmtId="0" fontId="24" fillId="0" borderId="15" xfId="0" applyFont="1" applyFill="1" applyBorder="1" applyAlignment="1" applyProtection="1">
      <alignment horizontal="center" vertical="center" wrapText="1"/>
      <protection locked="0"/>
    </xf>
    <xf numFmtId="0" fontId="18" fillId="0" borderId="0" xfId="0" applyFont="1" applyFill="1" applyBorder="1" applyAlignment="1" applyProtection="1">
      <protection locked="0"/>
    </xf>
    <xf numFmtId="0" fontId="18" fillId="0" borderId="8" xfId="0" applyFont="1" applyFill="1" applyBorder="1" applyAlignment="1" applyProtection="1">
      <protection locked="0"/>
    </xf>
    <xf numFmtId="168" fontId="27" fillId="0" borderId="14" xfId="4" applyNumberFormat="1" applyFont="1" applyFill="1" applyBorder="1" applyAlignment="1">
      <alignment horizontal="center" vertical="center" wrapText="1"/>
    </xf>
    <xf numFmtId="0" fontId="26" fillId="0" borderId="7" xfId="0" applyFont="1" applyBorder="1" applyAlignment="1" applyProtection="1">
      <alignment vertical="center" wrapText="1"/>
      <protection locked="0"/>
    </xf>
    <xf numFmtId="0" fontId="26" fillId="0" borderId="0" xfId="0" applyFont="1" applyFill="1" applyBorder="1" applyAlignment="1" applyProtection="1">
      <alignment vertical="center" wrapText="1"/>
      <protection locked="0"/>
    </xf>
    <xf numFmtId="170" fontId="27" fillId="0" borderId="14" xfId="1" applyNumberFormat="1" applyFont="1" applyFill="1" applyBorder="1" applyAlignment="1" applyProtection="1">
      <alignment horizontal="center" vertical="center" wrapText="1" readingOrder="1"/>
      <protection locked="0"/>
    </xf>
    <xf numFmtId="169" fontId="27" fillId="0" borderId="14" xfId="0" applyNumberFormat="1" applyFont="1" applyFill="1" applyBorder="1" applyAlignment="1" applyProtection="1">
      <alignment horizontal="center" vertical="center" wrapText="1" readingOrder="1"/>
      <protection locked="0"/>
    </xf>
    <xf numFmtId="0" fontId="18" fillId="0" borderId="0" xfId="0" applyFont="1" applyBorder="1" applyAlignment="1" applyProtection="1">
      <alignment vertical="center"/>
      <protection locked="0"/>
    </xf>
    <xf numFmtId="0" fontId="18" fillId="0" borderId="8" xfId="0" applyFont="1" applyBorder="1" applyAlignment="1" applyProtection="1">
      <alignment vertical="center"/>
      <protection locked="0"/>
    </xf>
    <xf numFmtId="43" fontId="18" fillId="0" borderId="0" xfId="0" applyNumberFormat="1" applyFont="1" applyBorder="1" applyAlignment="1" applyProtection="1"/>
    <xf numFmtId="171" fontId="0" fillId="0" borderId="0" xfId="0" applyNumberFormat="1" applyFont="1" applyProtection="1">
      <protection locked="0"/>
    </xf>
    <xf numFmtId="4" fontId="34" fillId="0" borderId="70" xfId="0" applyNumberFormat="1" applyFont="1" applyBorder="1" applyAlignment="1">
      <alignment horizontal="center" vertical="center" wrapText="1"/>
    </xf>
    <xf numFmtId="4" fontId="34" fillId="0" borderId="71" xfId="0" applyNumberFormat="1" applyFont="1" applyBorder="1" applyAlignment="1">
      <alignment horizontal="center" vertical="center" wrapText="1"/>
    </xf>
    <xf numFmtId="0" fontId="35" fillId="0" borderId="72" xfId="3" applyNumberFormat="1" applyFont="1" applyFill="1" applyBorder="1" applyAlignment="1" applyProtection="1">
      <alignment horizontal="left" vertical="center" wrapText="1"/>
      <protection locked="0"/>
    </xf>
    <xf numFmtId="0" fontId="35" fillId="0" borderId="72" xfId="3" applyNumberFormat="1" applyFont="1" applyFill="1" applyBorder="1" applyAlignment="1" applyProtection="1">
      <alignment horizontal="center" vertical="center" wrapText="1"/>
      <protection locked="0"/>
    </xf>
    <xf numFmtId="168" fontId="36" fillId="0" borderId="72" xfId="4" applyNumberFormat="1" applyFont="1" applyFill="1" applyBorder="1" applyAlignment="1" applyProtection="1">
      <alignment horizontal="center" vertical="center" wrapText="1"/>
      <protection locked="0"/>
    </xf>
    <xf numFmtId="168" fontId="36" fillId="0" borderId="73" xfId="4" applyNumberFormat="1" applyFont="1" applyFill="1" applyBorder="1" applyAlignment="1" applyProtection="1">
      <alignment horizontal="center" vertical="center" wrapText="1"/>
      <protection locked="0"/>
    </xf>
    <xf numFmtId="168" fontId="35" fillId="0" borderId="72" xfId="4" applyNumberFormat="1" applyFont="1" applyFill="1" applyBorder="1" applyAlignment="1">
      <alignment horizontal="center" vertical="center" wrapText="1"/>
    </xf>
    <xf numFmtId="43" fontId="36" fillId="10" borderId="72" xfId="1" applyFont="1" applyFill="1" applyBorder="1" applyAlignment="1" applyProtection="1">
      <alignment horizontal="center" vertical="center" wrapText="1"/>
      <protection locked="0"/>
    </xf>
    <xf numFmtId="43" fontId="36" fillId="0" borderId="72" xfId="1" applyFont="1" applyFill="1" applyBorder="1" applyAlignment="1" applyProtection="1">
      <alignment horizontal="center" vertical="center" wrapText="1"/>
      <protection locked="0"/>
    </xf>
    <xf numFmtId="10" fontId="36" fillId="8" borderId="72" xfId="2" applyNumberFormat="1" applyFont="1" applyFill="1" applyBorder="1" applyAlignment="1" applyProtection="1">
      <alignment horizontal="center" vertical="center" wrapText="1" readingOrder="1"/>
      <protection locked="0"/>
    </xf>
    <xf numFmtId="166" fontId="36" fillId="8" borderId="72" xfId="0" applyNumberFormat="1" applyFont="1" applyFill="1" applyBorder="1" applyAlignment="1" applyProtection="1">
      <alignment horizontal="center" vertical="center" wrapText="1" readingOrder="1"/>
      <protection locked="0"/>
    </xf>
    <xf numFmtId="43" fontId="27" fillId="9" borderId="14" xfId="1" applyFont="1" applyFill="1" applyBorder="1" applyAlignment="1" applyProtection="1">
      <alignment horizontal="center" vertical="center" wrapText="1"/>
      <protection locked="0"/>
    </xf>
    <xf numFmtId="0" fontId="32" fillId="0" borderId="0" xfId="0" applyFont="1" applyBorder="1" applyAlignment="1" applyProtection="1">
      <alignment vertical="center"/>
      <protection locked="0"/>
    </xf>
    <xf numFmtId="0" fontId="32" fillId="0" borderId="8" xfId="0" applyFont="1" applyBorder="1" applyAlignment="1" applyProtection="1">
      <alignment vertical="center"/>
      <protection locked="0"/>
    </xf>
    <xf numFmtId="0" fontId="32" fillId="9" borderId="0" xfId="0" applyFont="1" applyFill="1" applyBorder="1" applyAlignment="1" applyProtection="1">
      <alignment vertical="center" wrapText="1"/>
      <protection locked="0"/>
    </xf>
    <xf numFmtId="0" fontId="32" fillId="0" borderId="2" xfId="0" applyFont="1" applyBorder="1" applyAlignment="1" applyProtection="1">
      <alignment vertical="center" wrapText="1"/>
      <protection locked="0"/>
    </xf>
    <xf numFmtId="0" fontId="18" fillId="0" borderId="15" xfId="0" applyFont="1" applyBorder="1" applyAlignment="1" applyProtection="1">
      <alignment horizontal="left" vertical="center" wrapText="1"/>
      <protection locked="0"/>
    </xf>
    <xf numFmtId="0" fontId="18" fillId="0" borderId="16" xfId="0" applyFont="1" applyBorder="1" applyAlignment="1" applyProtection="1">
      <alignment horizontal="left" vertical="center" wrapText="1"/>
      <protection locked="0"/>
    </xf>
    <xf numFmtId="0" fontId="18" fillId="0" borderId="58" xfId="0" applyFont="1" applyBorder="1" applyAlignment="1" applyProtection="1">
      <alignment horizontal="left" vertical="center" wrapText="1"/>
      <protection locked="0"/>
    </xf>
    <xf numFmtId="0" fontId="21" fillId="7" borderId="24" xfId="0" applyNumberFormat="1" applyFont="1" applyFill="1" applyBorder="1" applyAlignment="1" applyProtection="1">
      <alignment horizontal="center" vertical="center" wrapText="1" readingOrder="1"/>
    </xf>
    <xf numFmtId="0" fontId="27" fillId="6" borderId="65" xfId="0" applyNumberFormat="1" applyFont="1" applyFill="1" applyBorder="1" applyAlignment="1" applyProtection="1">
      <alignment vertical="top" wrapText="1"/>
    </xf>
    <xf numFmtId="39" fontId="27" fillId="0" borderId="64" xfId="1" applyNumberFormat="1" applyFont="1" applyFill="1" applyBorder="1" applyAlignment="1" applyProtection="1">
      <alignment horizontal="center" vertical="center" wrapText="1" readingOrder="1"/>
      <protection locked="0"/>
    </xf>
    <xf numFmtId="39" fontId="27" fillId="0" borderId="24" xfId="1" applyNumberFormat="1" applyFont="1" applyFill="1" applyBorder="1" applyAlignment="1" applyProtection="1">
      <alignment horizontal="center" vertical="center" wrapText="1" readingOrder="1"/>
      <protection locked="0"/>
    </xf>
    <xf numFmtId="10" fontId="27" fillId="8" borderId="24" xfId="2" applyNumberFormat="1" applyFont="1" applyFill="1" applyBorder="1" applyAlignment="1" applyProtection="1">
      <alignment horizontal="center" vertical="center" wrapText="1" readingOrder="1"/>
    </xf>
    <xf numFmtId="10" fontId="27" fillId="8" borderId="65" xfId="2" applyNumberFormat="1" applyFont="1" applyFill="1" applyBorder="1" applyAlignment="1" applyProtection="1">
      <alignment horizontal="center" vertical="center" wrapText="1" readingOrder="1"/>
    </xf>
    <xf numFmtId="0" fontId="26" fillId="6" borderId="36" xfId="0" applyNumberFormat="1" applyFont="1" applyFill="1" applyBorder="1" applyAlignment="1" applyProtection="1">
      <alignment horizontal="center" vertical="center" wrapText="1" readingOrder="1"/>
    </xf>
    <xf numFmtId="0" fontId="26" fillId="6" borderId="63" xfId="0" applyNumberFormat="1" applyFont="1" applyFill="1" applyBorder="1" applyAlignment="1" applyProtection="1">
      <alignment horizontal="center" vertical="center" wrapText="1" readingOrder="1"/>
    </xf>
    <xf numFmtId="0" fontId="26" fillId="6" borderId="62" xfId="0" applyNumberFormat="1" applyFont="1" applyFill="1" applyBorder="1" applyAlignment="1" applyProtection="1">
      <alignment horizontal="center" vertical="center" wrapText="1" readingOrder="1"/>
    </xf>
    <xf numFmtId="0" fontId="26" fillId="6" borderId="35" xfId="0" applyNumberFormat="1" applyFont="1" applyFill="1" applyBorder="1" applyAlignment="1" applyProtection="1">
      <alignment horizontal="center" vertical="center" wrapText="1" readingOrder="1"/>
    </xf>
    <xf numFmtId="0" fontId="26" fillId="6" borderId="40" xfId="0" applyNumberFormat="1" applyFont="1" applyFill="1" applyBorder="1" applyAlignment="1" applyProtection="1">
      <alignment horizontal="center" vertical="center" wrapText="1" readingOrder="1"/>
    </xf>
    <xf numFmtId="39" fontId="27" fillId="0" borderId="36" xfId="1" applyNumberFormat="1" applyFont="1" applyFill="1" applyBorder="1" applyAlignment="1" applyProtection="1">
      <alignment horizontal="center" vertical="center" wrapText="1" readingOrder="1"/>
      <protection locked="0"/>
    </xf>
    <xf numFmtId="39" fontId="27" fillId="0" borderId="40" xfId="1" applyNumberFormat="1" applyFont="1" applyFill="1" applyBorder="1" applyAlignment="1" applyProtection="1">
      <alignment horizontal="center" vertical="center" wrapText="1" readingOrder="1"/>
      <protection locked="0"/>
    </xf>
    <xf numFmtId="39" fontId="27" fillId="0" borderId="35" xfId="1" applyNumberFormat="1" applyFont="1" applyFill="1" applyBorder="1" applyAlignment="1" applyProtection="1">
      <alignment horizontal="center" vertical="center" wrapText="1" readingOrder="1"/>
      <protection locked="0"/>
    </xf>
    <xf numFmtId="0" fontId="20" fillId="5" borderId="7" xfId="0" applyFont="1" applyFill="1" applyBorder="1" applyAlignment="1" applyProtection="1">
      <alignment horizontal="left" vertical="center"/>
    </xf>
    <xf numFmtId="0" fontId="20" fillId="5" borderId="0" xfId="0" applyFont="1" applyFill="1" applyBorder="1" applyAlignment="1" applyProtection="1">
      <alignment horizontal="left" vertical="center"/>
    </xf>
    <xf numFmtId="0" fontId="20" fillId="5" borderId="8" xfId="0" applyFont="1" applyFill="1" applyBorder="1" applyAlignment="1" applyProtection="1">
      <alignment horizontal="left" vertical="center"/>
    </xf>
    <xf numFmtId="0" fontId="19" fillId="4" borderId="7" xfId="0" applyFont="1" applyFill="1" applyBorder="1" applyAlignment="1" applyProtection="1">
      <alignment horizontal="left" vertical="center"/>
    </xf>
    <xf numFmtId="0" fontId="19" fillId="4" borderId="0" xfId="0" applyFont="1" applyFill="1" applyBorder="1" applyAlignment="1" applyProtection="1">
      <alignment horizontal="left" vertical="center"/>
    </xf>
    <xf numFmtId="0" fontId="19" fillId="4" borderId="8" xfId="0" applyFont="1" applyFill="1" applyBorder="1" applyAlignment="1" applyProtection="1">
      <alignment horizontal="left" vertical="center"/>
    </xf>
    <xf numFmtId="0" fontId="27" fillId="6" borderId="24" xfId="0" applyNumberFormat="1" applyFont="1" applyFill="1" applyBorder="1" applyAlignment="1" applyProtection="1">
      <alignment vertical="top" wrapText="1"/>
    </xf>
    <xf numFmtId="0" fontId="21" fillId="7" borderId="24" xfId="0" applyFont="1" applyFill="1" applyBorder="1" applyAlignment="1">
      <alignment horizontal="center" vertical="center" wrapText="1" readingOrder="1"/>
    </xf>
    <xf numFmtId="0" fontId="27" fillId="6" borderId="24" xfId="0" applyFont="1" applyFill="1" applyBorder="1" applyAlignment="1">
      <alignment vertical="top" wrapText="1"/>
    </xf>
    <xf numFmtId="0" fontId="19" fillId="4" borderId="56" xfId="0" applyFont="1" applyFill="1" applyBorder="1" applyAlignment="1" applyProtection="1">
      <alignment horizontal="left" vertical="center"/>
    </xf>
    <xf numFmtId="0" fontId="19" fillId="4" borderId="43" xfId="0" applyFont="1" applyFill="1" applyBorder="1" applyAlignment="1" applyProtection="1">
      <alignment horizontal="left" vertical="center"/>
    </xf>
    <xf numFmtId="0" fontId="19" fillId="4" borderId="57" xfId="0" applyFont="1" applyFill="1" applyBorder="1" applyAlignment="1" applyProtection="1">
      <alignment horizontal="left" vertical="center"/>
    </xf>
    <xf numFmtId="0" fontId="22" fillId="0" borderId="14" xfId="0" applyFont="1" applyFill="1" applyBorder="1" applyAlignment="1" applyProtection="1">
      <alignment horizontal="left" vertical="center" wrapText="1"/>
    </xf>
    <xf numFmtId="0" fontId="22" fillId="0" borderId="59" xfId="0" applyFont="1" applyFill="1" applyBorder="1" applyAlignment="1" applyProtection="1">
      <alignment horizontal="left" vertical="center" wrapText="1"/>
    </xf>
    <xf numFmtId="0" fontId="18" fillId="0" borderId="0" xfId="0" applyNumberFormat="1" applyFont="1" applyFill="1" applyBorder="1" applyAlignment="1" applyProtection="1">
      <alignment horizontal="left" vertical="center" wrapText="1" readingOrder="1"/>
      <protection locked="0"/>
    </xf>
    <xf numFmtId="0" fontId="18" fillId="0" borderId="8" xfId="0" applyNumberFormat="1" applyFont="1" applyFill="1" applyBorder="1" applyAlignment="1" applyProtection="1">
      <alignment horizontal="left" vertical="center" wrapText="1" readingOrder="1"/>
      <protection locked="0"/>
    </xf>
    <xf numFmtId="0" fontId="18" fillId="0" borderId="0" xfId="0" applyFont="1" applyBorder="1" applyAlignment="1" applyProtection="1">
      <alignment horizontal="left" vertical="center" wrapText="1"/>
      <protection locked="0"/>
    </xf>
    <xf numFmtId="0" fontId="18" fillId="0" borderId="8" xfId="0" applyFont="1" applyBorder="1" applyAlignment="1" applyProtection="1">
      <alignment horizontal="left" vertical="center" wrapText="1"/>
      <protection locked="0"/>
    </xf>
    <xf numFmtId="0" fontId="27" fillId="0" borderId="0" xfId="0" applyFont="1" applyBorder="1" applyAlignment="1" applyProtection="1">
      <alignment horizontal="left" vertical="center" wrapText="1"/>
      <protection locked="0"/>
    </xf>
    <xf numFmtId="0" fontId="27" fillId="0" borderId="8"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0" fontId="18" fillId="0" borderId="61" xfId="0" applyFont="1" applyBorder="1" applyAlignment="1" applyProtection="1">
      <alignment horizontal="left" vertical="center" wrapText="1"/>
      <protection locked="0"/>
    </xf>
    <xf numFmtId="49" fontId="22" fillId="0" borderId="15" xfId="0" quotePrefix="1" applyNumberFormat="1" applyFont="1" applyFill="1" applyBorder="1" applyAlignment="1" applyProtection="1">
      <alignment horizontal="left" vertical="center" wrapText="1"/>
      <protection locked="0"/>
    </xf>
    <xf numFmtId="49" fontId="22" fillId="0" borderId="16" xfId="0" quotePrefix="1" applyNumberFormat="1" applyFont="1" applyFill="1" applyBorder="1" applyAlignment="1" applyProtection="1">
      <alignment horizontal="left" vertical="center" wrapText="1"/>
      <protection locked="0"/>
    </xf>
    <xf numFmtId="49" fontId="22" fillId="0" borderId="58" xfId="0" quotePrefix="1" applyNumberFormat="1" applyFont="1" applyFill="1" applyBorder="1" applyAlignment="1" applyProtection="1">
      <alignment horizontal="left" vertical="center" wrapText="1"/>
      <protection locked="0"/>
    </xf>
    <xf numFmtId="0" fontId="15" fillId="0" borderId="32" xfId="0" applyFont="1" applyBorder="1" applyAlignment="1" applyProtection="1">
      <alignment horizontal="center" vertical="center" wrapText="1"/>
    </xf>
    <xf numFmtId="0" fontId="15" fillId="0" borderId="33" xfId="0" applyFont="1" applyBorder="1" applyAlignment="1" applyProtection="1">
      <alignment horizontal="center" vertical="center" wrapText="1"/>
    </xf>
    <xf numFmtId="0" fontId="15" fillId="0" borderId="34" xfId="0" applyFont="1" applyBorder="1" applyAlignment="1" applyProtection="1">
      <alignment horizontal="center" vertical="center" wrapText="1"/>
    </xf>
    <xf numFmtId="0" fontId="16" fillId="2" borderId="7"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6" fillId="2" borderId="8" xfId="0" applyFont="1" applyFill="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8" fillId="0" borderId="31" xfId="0" applyFont="1" applyBorder="1" applyAlignment="1" applyProtection="1">
      <alignment horizontal="center"/>
    </xf>
    <xf numFmtId="0" fontId="18" fillId="0" borderId="6" xfId="0" applyFont="1" applyBorder="1" applyAlignment="1" applyProtection="1">
      <alignment horizontal="center"/>
    </xf>
    <xf numFmtId="0" fontId="18" fillId="0" borderId="0" xfId="0" applyFont="1" applyBorder="1" applyAlignment="1" applyProtection="1">
      <alignment horizontal="center"/>
    </xf>
    <xf numFmtId="0" fontId="18" fillId="0" borderId="55" xfId="0" applyFont="1" applyBorder="1" applyAlignment="1" applyProtection="1">
      <alignment horizontal="center"/>
    </xf>
    <xf numFmtId="0" fontId="18" fillId="3" borderId="7" xfId="0" applyFont="1" applyFill="1" applyBorder="1" applyAlignment="1" applyProtection="1">
      <alignment horizontal="center"/>
    </xf>
    <xf numFmtId="0" fontId="18" fillId="3" borderId="0" xfId="0" applyFont="1" applyFill="1" applyBorder="1" applyAlignment="1" applyProtection="1">
      <alignment horizontal="center"/>
    </xf>
    <xf numFmtId="0" fontId="18" fillId="3" borderId="8" xfId="0" applyFont="1" applyFill="1" applyBorder="1" applyAlignment="1" applyProtection="1">
      <alignment horizontal="center"/>
    </xf>
    <xf numFmtId="0" fontId="18" fillId="0" borderId="56" xfId="0" applyFont="1" applyBorder="1" applyAlignment="1" applyProtection="1">
      <alignment horizontal="center"/>
    </xf>
    <xf numFmtId="0" fontId="18" fillId="0" borderId="43" xfId="0" applyFont="1" applyBorder="1" applyAlignment="1" applyProtection="1">
      <alignment horizontal="center"/>
    </xf>
    <xf numFmtId="0" fontId="18" fillId="0" borderId="57" xfId="0" applyFont="1" applyBorder="1" applyAlignment="1" applyProtection="1">
      <alignment horizontal="center"/>
    </xf>
    <xf numFmtId="0" fontId="18" fillId="0" borderId="7" xfId="0" applyFont="1" applyBorder="1" applyAlignment="1" applyProtection="1">
      <alignment horizontal="center"/>
    </xf>
    <xf numFmtId="0" fontId="18" fillId="0" borderId="8" xfId="0" applyFont="1" applyBorder="1" applyAlignment="1" applyProtection="1">
      <alignment horizontal="center"/>
    </xf>
    <xf numFmtId="0" fontId="18" fillId="0" borderId="7" xfId="0" applyFont="1" applyBorder="1" applyAlignment="1" applyProtection="1">
      <alignment horizontal="center"/>
      <protection locked="0"/>
    </xf>
    <xf numFmtId="0" fontId="18" fillId="0" borderId="0" xfId="0" applyFont="1" applyBorder="1" applyAlignment="1" applyProtection="1">
      <alignment horizontal="center"/>
      <protection locked="0"/>
    </xf>
    <xf numFmtId="0" fontId="18" fillId="0" borderId="8" xfId="0" applyFont="1" applyBorder="1" applyAlignment="1" applyProtection="1">
      <alignment horizontal="center"/>
      <protection locked="0"/>
    </xf>
    <xf numFmtId="0" fontId="27" fillId="0" borderId="0" xfId="0" applyFont="1" applyFill="1" applyBorder="1" applyAlignment="1" applyProtection="1">
      <alignment vertical="center" wrapText="1"/>
      <protection locked="0"/>
    </xf>
    <xf numFmtId="0" fontId="27" fillId="0" borderId="8" xfId="0" applyFont="1" applyFill="1" applyBorder="1" applyAlignment="1" applyProtection="1">
      <alignment vertical="center" wrapText="1"/>
      <protection locked="0"/>
    </xf>
    <xf numFmtId="0" fontId="18" fillId="0" borderId="0" xfId="0" applyFont="1" applyBorder="1" applyAlignment="1" applyProtection="1">
      <alignment vertical="center" wrapText="1"/>
      <protection locked="0"/>
    </xf>
    <xf numFmtId="0" fontId="18" fillId="0" borderId="8" xfId="0" applyFont="1" applyBorder="1" applyAlignment="1" applyProtection="1">
      <alignment vertical="center" wrapText="1"/>
      <protection locked="0"/>
    </xf>
    <xf numFmtId="0" fontId="30" fillId="0" borderId="0" xfId="0" applyFont="1" applyFill="1" applyBorder="1" applyAlignment="1" applyProtection="1">
      <alignment horizontal="left" vertical="center"/>
    </xf>
    <xf numFmtId="0" fontId="20" fillId="5" borderId="7" xfId="0" applyFont="1" applyFill="1" applyBorder="1" applyAlignment="1" applyProtection="1">
      <alignment horizontal="left" vertical="center" wrapText="1"/>
    </xf>
    <xf numFmtId="0" fontId="20" fillId="5" borderId="0" xfId="0" applyFont="1" applyFill="1" applyBorder="1" applyAlignment="1" applyProtection="1">
      <alignment horizontal="left" vertical="center" wrapText="1"/>
    </xf>
    <xf numFmtId="0" fontId="20" fillId="5" borderId="8" xfId="0" applyFont="1" applyFill="1" applyBorder="1" applyAlignment="1" applyProtection="1">
      <alignment horizontal="left" vertical="center" wrapText="1"/>
    </xf>
    <xf numFmtId="0" fontId="0" fillId="11" borderId="74" xfId="0" applyFill="1" applyBorder="1" applyAlignment="1">
      <alignment vertical="center" wrapText="1"/>
    </xf>
    <xf numFmtId="0" fontId="0" fillId="11" borderId="75" xfId="0" applyFill="1" applyBorder="1" applyAlignment="1">
      <alignment vertical="center" wrapText="1"/>
    </xf>
    <xf numFmtId="0" fontId="0" fillId="11" borderId="76" xfId="0" applyFill="1" applyBorder="1" applyAlignment="1">
      <alignment vertical="center" wrapText="1"/>
    </xf>
    <xf numFmtId="0" fontId="27" fillId="9" borderId="0" xfId="0" applyFont="1" applyFill="1" applyBorder="1" applyAlignment="1" applyProtection="1">
      <alignment vertical="center" wrapText="1"/>
      <protection locked="0"/>
    </xf>
    <xf numFmtId="0" fontId="27" fillId="9" borderId="8" xfId="0" applyFont="1" applyFill="1" applyBorder="1" applyAlignment="1" applyProtection="1">
      <alignment vertical="center" wrapText="1"/>
      <protection locked="0"/>
    </xf>
    <xf numFmtId="0" fontId="18" fillId="0" borderId="1" xfId="0" applyFont="1" applyBorder="1" applyAlignment="1" applyProtection="1">
      <alignment horizontal="center"/>
      <protection locked="0"/>
    </xf>
    <xf numFmtId="0" fontId="18" fillId="0" borderId="2" xfId="0" applyFont="1" applyBorder="1" applyAlignment="1" applyProtection="1">
      <alignment horizontal="center"/>
      <protection locked="0"/>
    </xf>
    <xf numFmtId="0" fontId="21" fillId="0" borderId="47"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49" xfId="0" applyFont="1" applyBorder="1" applyAlignment="1">
      <alignment horizontal="center" vertical="center" wrapText="1"/>
    </xf>
    <xf numFmtId="0" fontId="21" fillId="2" borderId="7"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2" xfId="0" applyFont="1" applyBorder="1" applyAlignment="1">
      <alignment horizontal="center"/>
    </xf>
    <xf numFmtId="0" fontId="18" fillId="0" borderId="43" xfId="0" applyFont="1" applyBorder="1" applyAlignment="1">
      <alignment horizontal="center"/>
    </xf>
    <xf numFmtId="0" fontId="18" fillId="0" borderId="44" xfId="0" applyFont="1" applyBorder="1" applyAlignment="1">
      <alignment horizontal="center"/>
    </xf>
    <xf numFmtId="0" fontId="18" fillId="3" borderId="1" xfId="0" applyFont="1" applyFill="1" applyBorder="1" applyAlignment="1">
      <alignment horizontal="center"/>
    </xf>
    <xf numFmtId="0" fontId="18" fillId="3" borderId="0" xfId="0" applyFont="1" applyFill="1" applyBorder="1" applyAlignment="1">
      <alignment horizontal="center"/>
    </xf>
    <xf numFmtId="0" fontId="18" fillId="3" borderId="2" xfId="0" applyFont="1" applyFill="1" applyBorder="1" applyAlignment="1">
      <alignment horizontal="center"/>
    </xf>
    <xf numFmtId="0" fontId="18" fillId="0" borderId="1" xfId="0" applyFont="1" applyBorder="1" applyAlignment="1">
      <alignment horizontal="center"/>
    </xf>
    <xf numFmtId="0" fontId="18" fillId="0" borderId="0" xfId="0" applyFont="1" applyBorder="1" applyAlignment="1">
      <alignment horizontal="center"/>
    </xf>
    <xf numFmtId="0" fontId="18" fillId="0" borderId="2" xfId="0" applyFont="1" applyBorder="1" applyAlignment="1">
      <alignment horizontal="center"/>
    </xf>
    <xf numFmtId="0" fontId="29" fillId="4" borderId="1" xfId="0" applyFont="1" applyFill="1" applyBorder="1" applyAlignment="1">
      <alignment horizontal="left" vertical="center"/>
    </xf>
    <xf numFmtId="0" fontId="29" fillId="4" borderId="0" xfId="0" applyFont="1" applyFill="1" applyBorder="1" applyAlignment="1">
      <alignment horizontal="left" vertical="center"/>
    </xf>
    <xf numFmtId="0" fontId="29" fillId="4" borderId="2" xfId="0" applyFont="1" applyFill="1" applyBorder="1" applyAlignment="1">
      <alignment horizontal="left" vertical="center"/>
    </xf>
    <xf numFmtId="0" fontId="23" fillId="5" borderId="1" xfId="0" applyFont="1" applyFill="1" applyBorder="1" applyAlignment="1">
      <alignment horizontal="left" vertical="center"/>
    </xf>
    <xf numFmtId="0" fontId="23" fillId="5" borderId="0" xfId="0" applyFont="1" applyFill="1" applyBorder="1" applyAlignment="1">
      <alignment horizontal="left" vertical="center"/>
    </xf>
    <xf numFmtId="0" fontId="23" fillId="5" borderId="2" xfId="0" applyFont="1" applyFill="1" applyBorder="1" applyAlignment="1">
      <alignment horizontal="left" vertical="center"/>
    </xf>
    <xf numFmtId="0" fontId="18" fillId="0" borderId="5" xfId="0" applyFont="1" applyBorder="1" applyAlignment="1" applyProtection="1">
      <alignment horizontal="left" vertical="center" wrapText="1"/>
      <protection locked="0"/>
    </xf>
    <xf numFmtId="0" fontId="27" fillId="0" borderId="14" xfId="0" applyFont="1" applyFill="1" applyBorder="1" applyAlignment="1">
      <alignment horizontal="left" vertical="center" wrapText="1"/>
    </xf>
    <xf numFmtId="0" fontId="27" fillId="0" borderId="0" xfId="0" applyFont="1" applyFill="1" applyBorder="1" applyAlignment="1" applyProtection="1">
      <alignment vertical="center" wrapText="1" readingOrder="1"/>
      <protection locked="0"/>
    </xf>
    <xf numFmtId="0" fontId="27" fillId="0" borderId="2" xfId="0" applyFont="1" applyFill="1" applyBorder="1" applyAlignment="1" applyProtection="1">
      <alignment vertical="center" wrapText="1" readingOrder="1"/>
      <protection locked="0"/>
    </xf>
    <xf numFmtId="0" fontId="18" fillId="0" borderId="2" xfId="0" applyFont="1" applyBorder="1" applyAlignment="1" applyProtection="1">
      <alignment horizontal="left" vertical="center" wrapText="1"/>
      <protection locked="0"/>
    </xf>
    <xf numFmtId="0" fontId="27" fillId="0" borderId="2" xfId="0" applyFont="1" applyBorder="1" applyAlignment="1" applyProtection="1">
      <alignment horizontal="left" vertical="center" wrapText="1"/>
      <protection locked="0"/>
    </xf>
    <xf numFmtId="0" fontId="27" fillId="6" borderId="28" xfId="0" applyFont="1" applyFill="1" applyBorder="1" applyAlignment="1">
      <alignment vertical="top" wrapText="1"/>
    </xf>
    <xf numFmtId="0" fontId="26" fillId="6" borderId="38" xfId="0" applyFont="1" applyFill="1" applyBorder="1" applyAlignment="1">
      <alignment horizontal="center" vertical="center" wrapText="1" readingOrder="1"/>
    </xf>
    <xf numFmtId="0" fontId="26" fillId="6" borderId="35" xfId="0" applyFont="1" applyFill="1" applyBorder="1" applyAlignment="1">
      <alignment horizontal="center" vertical="center" wrapText="1" readingOrder="1"/>
    </xf>
    <xf numFmtId="0" fontId="26" fillId="6" borderId="36" xfId="0" applyFont="1" applyFill="1" applyBorder="1" applyAlignment="1">
      <alignment horizontal="center" vertical="center" wrapText="1" readingOrder="1"/>
    </xf>
    <xf numFmtId="0" fontId="26" fillId="6" borderId="39" xfId="0" applyFont="1" applyFill="1" applyBorder="1" applyAlignment="1">
      <alignment horizontal="center" vertical="center" wrapText="1" readingOrder="1"/>
    </xf>
    <xf numFmtId="39" fontId="27" fillId="0" borderId="38" xfId="1" applyNumberFormat="1" applyFont="1" applyFill="1" applyBorder="1" applyAlignment="1" applyProtection="1">
      <alignment horizontal="center" vertical="center" wrapText="1" readingOrder="1"/>
      <protection locked="0"/>
    </xf>
    <xf numFmtId="10" fontId="27" fillId="8" borderId="28" xfId="2" applyNumberFormat="1" applyFont="1" applyFill="1" applyBorder="1" applyAlignment="1" applyProtection="1">
      <alignment horizontal="center" vertical="center" wrapText="1" readingOrder="1"/>
    </xf>
    <xf numFmtId="0" fontId="26" fillId="6" borderId="40" xfId="0" applyFont="1" applyFill="1" applyBorder="1" applyAlignment="1">
      <alignment horizontal="center" vertical="center" wrapText="1" readingOrder="1"/>
    </xf>
    <xf numFmtId="0" fontId="2" fillId="9" borderId="0" xfId="0" applyFont="1" applyFill="1" applyAlignment="1">
      <alignment horizontal="left" vertical="center"/>
    </xf>
    <xf numFmtId="0" fontId="29" fillId="4" borderId="42" xfId="0" applyFont="1" applyFill="1" applyBorder="1" applyAlignment="1">
      <alignment horizontal="left" vertical="center"/>
    </xf>
    <xf numFmtId="0" fontId="29" fillId="4" borderId="43" xfId="0" applyFont="1" applyFill="1" applyBorder="1" applyAlignment="1">
      <alignment horizontal="left" vertical="center"/>
    </xf>
    <xf numFmtId="0" fontId="29" fillId="4" borderId="44" xfId="0" applyFont="1" applyFill="1" applyBorder="1" applyAlignment="1">
      <alignment horizontal="left" vertical="center"/>
    </xf>
    <xf numFmtId="0" fontId="19" fillId="4" borderId="1" xfId="0" applyFont="1" applyFill="1" applyBorder="1" applyAlignment="1" applyProtection="1">
      <alignment horizontal="left" vertical="center"/>
    </xf>
    <xf numFmtId="0" fontId="19" fillId="4" borderId="2" xfId="0" applyFont="1" applyFill="1" applyBorder="1" applyAlignment="1" applyProtection="1">
      <alignment horizontal="left" vertical="center"/>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75" xfId="0" applyFont="1" applyFill="1" applyBorder="1" applyAlignment="1">
      <alignment horizontal="center" vertical="center"/>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25" xfId="0" applyFont="1" applyBorder="1" applyAlignment="1">
      <alignment horizontal="center"/>
    </xf>
    <xf numFmtId="0" fontId="18" fillId="0" borderId="6" xfId="0" applyFont="1" applyBorder="1" applyAlignment="1">
      <alignment horizontal="center"/>
    </xf>
    <xf numFmtId="0" fontId="18" fillId="0" borderId="26" xfId="0" applyFont="1" applyBorder="1" applyAlignment="1">
      <alignment horizontal="center"/>
    </xf>
    <xf numFmtId="0" fontId="22" fillId="0" borderId="14" xfId="0" applyFont="1" applyFill="1" applyBorder="1" applyAlignment="1">
      <alignment horizontal="left" vertical="center" wrapText="1"/>
    </xf>
    <xf numFmtId="0" fontId="22" fillId="0" borderId="15"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69" xfId="0" applyFont="1" applyFill="1" applyBorder="1" applyAlignment="1">
      <alignment horizontal="left" vertical="center" wrapText="1"/>
    </xf>
    <xf numFmtId="39" fontId="27" fillId="0" borderId="27" xfId="1" applyNumberFormat="1" applyFont="1" applyFill="1" applyBorder="1" applyAlignment="1" applyProtection="1">
      <alignment horizontal="center" vertical="center" wrapText="1" readingOrder="1"/>
      <protection locked="0"/>
    </xf>
    <xf numFmtId="0" fontId="23" fillId="5" borderId="1" xfId="0" applyFont="1" applyFill="1" applyBorder="1" applyAlignment="1">
      <alignment horizontal="left" vertical="center" wrapText="1"/>
    </xf>
    <xf numFmtId="0" fontId="23" fillId="5" borderId="0" xfId="0" applyFont="1" applyFill="1" applyBorder="1" applyAlignment="1">
      <alignment horizontal="left" vertical="center" wrapText="1"/>
    </xf>
    <xf numFmtId="0" fontId="23" fillId="5" borderId="2" xfId="0" applyFont="1" applyFill="1" applyBorder="1" applyAlignment="1">
      <alignment horizontal="left" vertical="center" wrapText="1"/>
    </xf>
    <xf numFmtId="0" fontId="3" fillId="0" borderId="0" xfId="0" applyFont="1" applyAlignment="1">
      <alignment horizontal="left" vertical="center"/>
    </xf>
    <xf numFmtId="0" fontId="6" fillId="0" borderId="17" xfId="3" applyFont="1" applyFill="1" applyBorder="1" applyAlignment="1">
      <alignment horizontal="center" vertical="center"/>
    </xf>
    <xf numFmtId="0" fontId="6" fillId="0" borderId="18" xfId="3" applyFont="1" applyFill="1" applyBorder="1" applyAlignment="1">
      <alignment horizontal="center" vertical="center"/>
    </xf>
    <xf numFmtId="0" fontId="6" fillId="0" borderId="19" xfId="3" applyFont="1" applyFill="1" applyBorder="1" applyAlignment="1">
      <alignment horizontal="center" vertical="center"/>
    </xf>
    <xf numFmtId="0" fontId="27" fillId="0" borderId="0" xfId="0" applyFont="1" applyBorder="1" applyAlignment="1" applyProtection="1">
      <alignment vertical="center" wrapText="1"/>
      <protection locked="0"/>
    </xf>
    <xf numFmtId="0" fontId="27" fillId="0" borderId="8" xfId="0" applyFont="1" applyBorder="1" applyAlignment="1" applyProtection="1">
      <alignment vertical="center" wrapText="1"/>
      <protection locked="0"/>
    </xf>
    <xf numFmtId="0" fontId="27" fillId="9" borderId="0" xfId="0" applyFont="1" applyFill="1" applyBorder="1" applyAlignment="1" applyProtection="1">
      <alignment horizontal="left" vertical="center" wrapText="1"/>
      <protection locked="0"/>
    </xf>
    <xf numFmtId="0" fontId="27" fillId="0" borderId="2" xfId="0" applyFont="1" applyFill="1" applyBorder="1" applyAlignment="1" applyProtection="1">
      <alignment vertical="center" wrapText="1"/>
      <protection locked="0"/>
    </xf>
    <xf numFmtId="0" fontId="27" fillId="9" borderId="0" xfId="0" applyFont="1" applyFill="1" applyBorder="1" applyAlignment="1" applyProtection="1">
      <alignment horizontal="left" vertical="top" wrapText="1"/>
      <protection locked="0"/>
    </xf>
    <xf numFmtId="0" fontId="27" fillId="9" borderId="8" xfId="0" applyFont="1" applyFill="1" applyBorder="1" applyAlignment="1" applyProtection="1">
      <alignment horizontal="left" vertical="top" wrapText="1"/>
      <protection locked="0"/>
    </xf>
    <xf numFmtId="0" fontId="27" fillId="0" borderId="0" xfId="0" applyFont="1" applyFill="1" applyBorder="1" applyAlignment="1" applyProtection="1">
      <alignment horizontal="left" vertical="center" wrapText="1"/>
      <protection locked="0"/>
    </xf>
    <xf numFmtId="0" fontId="27" fillId="0" borderId="2" xfId="0" applyFont="1" applyFill="1" applyBorder="1" applyAlignment="1" applyProtection="1">
      <alignment horizontal="left" vertical="center" wrapText="1"/>
      <protection locked="0"/>
    </xf>
    <xf numFmtId="0" fontId="27" fillId="9" borderId="2" xfId="0" applyFont="1" applyFill="1" applyBorder="1" applyAlignment="1" applyProtection="1">
      <alignment horizontal="left" vertical="center" wrapText="1"/>
      <protection locked="0"/>
    </xf>
    <xf numFmtId="0" fontId="27" fillId="0" borderId="0" xfId="0" applyFont="1" applyBorder="1" applyAlignment="1" applyProtection="1">
      <alignment vertical="center"/>
      <protection locked="0"/>
    </xf>
  </cellXfs>
  <cellStyles count="6">
    <cellStyle name="Millares" xfId="1" builtinId="3"/>
    <cellStyle name="Millares 2" xfId="4"/>
    <cellStyle name="Normal" xfId="0" builtinId="0"/>
    <cellStyle name="Normal 2" xfId="3"/>
    <cellStyle name="Normal 3" xfId="5"/>
    <cellStyle name="Porcentaje" xfId="2" builtinId="5"/>
  </cellStyles>
  <dxfs count="55">
    <dxf>
      <font>
        <b val="0"/>
        <i val="0"/>
        <strike val="0"/>
        <condense val="0"/>
        <extend val="0"/>
        <outline val="0"/>
        <shadow val="0"/>
        <u val="none"/>
        <vertAlign val="baseline"/>
        <sz val="11"/>
        <color auto="1"/>
        <name val="Calibri Light"/>
        <scheme val="major"/>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Light"/>
        <scheme val="major"/>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Light"/>
        <scheme val="major"/>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Light"/>
        <scheme val="maj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fill>
        <patternFill patternType="solid">
          <fgColor indexed="64"/>
          <bgColor rgb="FFFF0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Light"/>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theme="0" tint="-0.34998626667073579"/>
        </right>
        <top style="thin">
          <color indexed="64"/>
        </top>
        <bottom/>
      </border>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theme="0" tint="-0.34998626667073579"/>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Calibri Light"/>
        <scheme val="maj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Calibri Light"/>
        <scheme val="major"/>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1"/>
        <color auto="1"/>
        <name val="Calibri Light"/>
        <scheme val="major"/>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1"/>
        <color rgb="FF000000"/>
        <name val="Calibri Light"/>
        <scheme val="major"/>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1"/>
        <color auto="1"/>
        <name val="Calibri Light"/>
        <scheme val="major"/>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70" formatCode="_-* #,##0_-;\-* #,##0_-;_-* &quot;-&quot;??_-;_-@_-"/>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scheme val="major"/>
      </font>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fill>
        <patternFill patternType="solid">
          <fgColor indexed="64"/>
          <bgColor theme="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strike val="0"/>
        <outline val="0"/>
        <shadow val="0"/>
        <u val="none"/>
        <vertAlign val="baseline"/>
        <sz val="11"/>
        <name val="Calibri Light"/>
        <scheme val="major"/>
      </font>
      <numFmt numFmtId="0" formatCode="General"/>
    </dxf>
    <dxf>
      <border outline="0">
        <bottom style="thin">
          <color theme="0" tint="-0.34998626667073579"/>
        </bottom>
      </border>
    </dxf>
    <dxf>
      <font>
        <b/>
        <i val="0"/>
        <strike val="0"/>
        <condense val="0"/>
        <extend val="0"/>
        <outline val="0"/>
        <shadow val="0"/>
        <u val="none"/>
        <vertAlign val="baseline"/>
        <sz val="11"/>
        <color rgb="FF000000"/>
        <name val="Calibri Light"/>
        <scheme val="major"/>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1"/>
        <color auto="1"/>
        <name val="Calibri Light"/>
        <scheme val="major"/>
      </font>
      <numFmt numFmtId="166" formatCode="[$-10409]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4" formatCode="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69"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auto="1"/>
        <name val="Calibri Light"/>
        <scheme val="major"/>
      </font>
      <numFmt numFmtId="168" formatCode="_(* #,##0_);_(* \(#,##0\);_(* &quot;-&quot;??_);_(@_)"/>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1"/>
        <color auto="1"/>
        <name val="Calibri Light"/>
        <scheme val="major"/>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Light"/>
        <scheme val="major"/>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116416</xdr:colOff>
      <xdr:row>0</xdr:row>
      <xdr:rowOff>158750</xdr:rowOff>
    </xdr:from>
    <xdr:ext cx="1682750" cy="781471"/>
    <xdr:pic>
      <xdr:nvPicPr>
        <xdr:cNvPr id="3" name="Imagen 2">
          <a:extLst>
            <a:ext uri="{FF2B5EF4-FFF2-40B4-BE49-F238E27FC236}">
              <a16:creationId xmlns="" xmlns:a16="http://schemas.microsoft.com/office/drawing/2014/main" id="{2CB01F09-CE57-4AF0-848A-3F32D8F1C7E7}"/>
            </a:ext>
          </a:extLst>
        </xdr:cNvPr>
        <xdr:cNvPicPr>
          <a:picLocks noChangeAspect="1"/>
        </xdr:cNvPicPr>
      </xdr:nvPicPr>
      <xdr:blipFill>
        <a:blip xmlns:r="http://schemas.openxmlformats.org/officeDocument/2006/relationships" r:embed="rId1"/>
        <a:stretch>
          <a:fillRect/>
        </a:stretch>
      </xdr:blipFill>
      <xdr:spPr>
        <a:xfrm>
          <a:off x="116416" y="158750"/>
          <a:ext cx="1682750" cy="781471"/>
        </a:xfrm>
        <a:prstGeom prst="rect">
          <a:avLst/>
        </a:prstGeom>
      </xdr:spPr>
    </xdr:pic>
    <xdr:clientData/>
  </xdr:oneCellAnchor>
  <xdr:twoCellAnchor>
    <xdr:from>
      <xdr:col>0</xdr:col>
      <xdr:colOff>85725</xdr:colOff>
      <xdr:row>67</xdr:row>
      <xdr:rowOff>19050</xdr:rowOff>
    </xdr:from>
    <xdr:to>
      <xdr:col>1</xdr:col>
      <xdr:colOff>212725</xdr:colOff>
      <xdr:row>73</xdr:row>
      <xdr:rowOff>102659</xdr:rowOff>
    </xdr:to>
    <xdr:sp macro="" textlink="">
      <xdr:nvSpPr>
        <xdr:cNvPr id="4" name="CuadroTexto 3">
          <a:extLst>
            <a:ext uri="{FF2B5EF4-FFF2-40B4-BE49-F238E27FC236}">
              <a16:creationId xmlns="" xmlns:a16="http://schemas.microsoft.com/office/drawing/2014/main" id="{6A4BA564-F425-42B0-97AC-629BB6BBA40D}"/>
            </a:ext>
          </a:extLst>
        </xdr:cNvPr>
        <xdr:cNvSpPr txBox="1"/>
      </xdr:nvSpPr>
      <xdr:spPr>
        <a:xfrm>
          <a:off x="85725" y="15935325"/>
          <a:ext cx="2317750" cy="12266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b="0"/>
            <a:t> </a:t>
          </a:r>
          <a:r>
            <a:rPr lang="es-ES" sz="1200" b="0"/>
            <a:t>Realizado</a:t>
          </a:r>
          <a:r>
            <a:rPr lang="es-ES" sz="1200" b="0" baseline="0"/>
            <a:t> por:</a:t>
          </a:r>
        </a:p>
        <a:p>
          <a:pPr algn="ctr"/>
          <a:endParaRPr lang="es-ES" sz="1200" b="1" baseline="0"/>
        </a:p>
        <a:p>
          <a:pPr algn="ctr"/>
          <a:r>
            <a:rPr lang="es-ES" sz="1200" b="1"/>
            <a:t>Mary Leidy Acevedo</a:t>
          </a:r>
        </a:p>
        <a:p>
          <a:pPr algn="ctr"/>
          <a:r>
            <a:rPr lang="es-ES" sz="1200"/>
            <a:t>Enc. Depto. Presupuesto</a:t>
          </a:r>
          <a:r>
            <a:rPr lang="es-ES" sz="1100"/>
            <a:t>  </a:t>
          </a:r>
        </a:p>
      </xdr:txBody>
    </xdr:sp>
    <xdr:clientData/>
  </xdr:twoCellAnchor>
  <xdr:twoCellAnchor>
    <xdr:from>
      <xdr:col>1</xdr:col>
      <xdr:colOff>657225</xdr:colOff>
      <xdr:row>67</xdr:row>
      <xdr:rowOff>47625</xdr:rowOff>
    </xdr:from>
    <xdr:to>
      <xdr:col>3</xdr:col>
      <xdr:colOff>279689</xdr:colOff>
      <xdr:row>73</xdr:row>
      <xdr:rowOff>152401</xdr:rowOff>
    </xdr:to>
    <xdr:sp macro="" textlink="">
      <xdr:nvSpPr>
        <xdr:cNvPr id="5" name="CuadroTexto 4">
          <a:extLst>
            <a:ext uri="{FF2B5EF4-FFF2-40B4-BE49-F238E27FC236}">
              <a16:creationId xmlns="" xmlns:a16="http://schemas.microsoft.com/office/drawing/2014/main" id="{D8C1B08B-D382-4229-B526-672B75220E21}"/>
            </a:ext>
          </a:extLst>
        </xdr:cNvPr>
        <xdr:cNvSpPr txBox="1"/>
      </xdr:nvSpPr>
      <xdr:spPr>
        <a:xfrm>
          <a:off x="2847975" y="15963900"/>
          <a:ext cx="2070389" cy="1247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Lic. Juana Elizabeth Cruz </a:t>
          </a:r>
        </a:p>
        <a:p>
          <a:pPr algn="ctr"/>
          <a:r>
            <a:rPr lang="es-ES" sz="1200"/>
            <a:t>Directora Financieo</a:t>
          </a:r>
        </a:p>
      </xdr:txBody>
    </xdr:sp>
    <xdr:clientData/>
  </xdr:twoCellAnchor>
  <xdr:twoCellAnchor>
    <xdr:from>
      <xdr:col>3</xdr:col>
      <xdr:colOff>990600</xdr:colOff>
      <xdr:row>67</xdr:row>
      <xdr:rowOff>180976</xdr:rowOff>
    </xdr:from>
    <xdr:to>
      <xdr:col>6</xdr:col>
      <xdr:colOff>434975</xdr:colOff>
      <xdr:row>73</xdr:row>
      <xdr:rowOff>123826</xdr:rowOff>
    </xdr:to>
    <xdr:sp macro="" textlink="">
      <xdr:nvSpPr>
        <xdr:cNvPr id="6" name="CuadroTexto 5">
          <a:extLst>
            <a:ext uri="{FF2B5EF4-FFF2-40B4-BE49-F238E27FC236}">
              <a16:creationId xmlns="" xmlns:a16="http://schemas.microsoft.com/office/drawing/2014/main" id="{833EC285-F536-4507-AEAD-ED3C1725367F}"/>
            </a:ext>
          </a:extLst>
        </xdr:cNvPr>
        <xdr:cNvSpPr txBox="1"/>
      </xdr:nvSpPr>
      <xdr:spPr>
        <a:xfrm>
          <a:off x="5629275" y="16097251"/>
          <a:ext cx="2444750" cy="108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baseline="0"/>
            <a:t>Rosa Tavarez</a:t>
          </a:r>
        </a:p>
        <a:p>
          <a:pPr algn="ctr"/>
          <a:r>
            <a:rPr lang="es-ES" sz="1200"/>
            <a:t>Enc. Depto. Formulación Monitoreo</a:t>
          </a:r>
          <a:r>
            <a:rPr lang="es-ES" sz="1200" baseline="0"/>
            <a:t> y Evaluación de PPP</a:t>
          </a:r>
          <a:endParaRPr lang="es-ES" sz="1200"/>
        </a:p>
      </xdr:txBody>
    </xdr:sp>
    <xdr:clientData/>
  </xdr:twoCellAnchor>
  <xdr:twoCellAnchor>
    <xdr:from>
      <xdr:col>6</xdr:col>
      <xdr:colOff>552450</xdr:colOff>
      <xdr:row>67</xdr:row>
      <xdr:rowOff>57150</xdr:rowOff>
    </xdr:from>
    <xdr:to>
      <xdr:col>9</xdr:col>
      <xdr:colOff>849841</xdr:colOff>
      <xdr:row>73</xdr:row>
      <xdr:rowOff>157432</xdr:rowOff>
    </xdr:to>
    <xdr:sp macro="" textlink="">
      <xdr:nvSpPr>
        <xdr:cNvPr id="7" name="CuadroTexto 6">
          <a:extLst>
            <a:ext uri="{FF2B5EF4-FFF2-40B4-BE49-F238E27FC236}">
              <a16:creationId xmlns="" xmlns:a16="http://schemas.microsoft.com/office/drawing/2014/main" id="{76766DA6-4EDD-45F5-8D37-949A010F1C40}"/>
            </a:ext>
          </a:extLst>
        </xdr:cNvPr>
        <xdr:cNvSpPr txBox="1"/>
      </xdr:nvSpPr>
      <xdr:spPr>
        <a:xfrm>
          <a:off x="8191500" y="15973425"/>
          <a:ext cx="3450166" cy="1243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Validado por:</a:t>
          </a:r>
        </a:p>
        <a:p>
          <a:pPr algn="ctr"/>
          <a:endParaRPr lang="es-ES" sz="1200" b="0"/>
        </a:p>
        <a:p>
          <a:pPr algn="ctr"/>
          <a:r>
            <a:rPr lang="es-ES" sz="1200" b="1"/>
            <a:t>Felipe Rodríguez</a:t>
          </a:r>
        </a:p>
        <a:p>
          <a:pPr algn="ctr"/>
          <a:r>
            <a:rPr lang="es-ES" sz="1200"/>
            <a:t>Director de Planificación</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127000</xdr:colOff>
      <xdr:row>0</xdr:row>
      <xdr:rowOff>148166</xdr:rowOff>
    </xdr:from>
    <xdr:ext cx="1682750" cy="781471"/>
    <xdr:pic>
      <xdr:nvPicPr>
        <xdr:cNvPr id="2" name="Imagen 1">
          <a:extLst>
            <a:ext uri="{FF2B5EF4-FFF2-40B4-BE49-F238E27FC236}">
              <a16:creationId xmlns="" xmlns:a16="http://schemas.microsoft.com/office/drawing/2014/main" id="{B722BAF9-5988-4173-9E6F-5A263EC3DF96}"/>
            </a:ext>
          </a:extLst>
        </xdr:cNvPr>
        <xdr:cNvPicPr>
          <a:picLocks noChangeAspect="1"/>
        </xdr:cNvPicPr>
      </xdr:nvPicPr>
      <xdr:blipFill>
        <a:blip xmlns:r="http://schemas.openxmlformats.org/officeDocument/2006/relationships" r:embed="rId1"/>
        <a:stretch>
          <a:fillRect/>
        </a:stretch>
      </xdr:blipFill>
      <xdr:spPr>
        <a:xfrm>
          <a:off x="127000" y="148166"/>
          <a:ext cx="1682750" cy="781471"/>
        </a:xfrm>
        <a:prstGeom prst="rect">
          <a:avLst/>
        </a:prstGeom>
      </xdr:spPr>
    </xdr:pic>
    <xdr:clientData/>
  </xdr:oneCellAnchor>
  <xdr:twoCellAnchor>
    <xdr:from>
      <xdr:col>0</xdr:col>
      <xdr:colOff>85725</xdr:colOff>
      <xdr:row>71</xdr:row>
      <xdr:rowOff>19050</xdr:rowOff>
    </xdr:from>
    <xdr:to>
      <xdr:col>1</xdr:col>
      <xdr:colOff>212725</xdr:colOff>
      <xdr:row>77</xdr:row>
      <xdr:rowOff>102659</xdr:rowOff>
    </xdr:to>
    <xdr:sp macro="" textlink="">
      <xdr:nvSpPr>
        <xdr:cNvPr id="3" name="CuadroTexto 2">
          <a:extLst>
            <a:ext uri="{FF2B5EF4-FFF2-40B4-BE49-F238E27FC236}">
              <a16:creationId xmlns="" xmlns:a16="http://schemas.microsoft.com/office/drawing/2014/main" id="{6461ECB2-4D23-43E8-AD41-A407DB6E309A}"/>
            </a:ext>
          </a:extLst>
        </xdr:cNvPr>
        <xdr:cNvSpPr txBox="1"/>
      </xdr:nvSpPr>
      <xdr:spPr>
        <a:xfrm>
          <a:off x="85725" y="15935325"/>
          <a:ext cx="2317750" cy="12266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b="0"/>
            <a:t> </a:t>
          </a:r>
          <a:r>
            <a:rPr lang="es-ES" sz="1200" b="0"/>
            <a:t>Realizado</a:t>
          </a:r>
          <a:r>
            <a:rPr lang="es-ES" sz="1200" b="0" baseline="0"/>
            <a:t> por:</a:t>
          </a:r>
        </a:p>
        <a:p>
          <a:pPr algn="ctr"/>
          <a:endParaRPr lang="es-ES" sz="1200" b="1" baseline="0"/>
        </a:p>
        <a:p>
          <a:pPr algn="ctr"/>
          <a:r>
            <a:rPr lang="es-ES" sz="1200" b="1"/>
            <a:t>Mary</a:t>
          </a:r>
          <a:r>
            <a:rPr lang="es-ES" sz="1200" b="1" baseline="0"/>
            <a:t> Leidy Acevedo</a:t>
          </a:r>
          <a:endParaRPr lang="es-ES" sz="1200" b="1"/>
        </a:p>
        <a:p>
          <a:pPr algn="ctr"/>
          <a:r>
            <a:rPr lang="es-ES" sz="1200"/>
            <a:t>Enc. Depto. Presupuesto</a:t>
          </a:r>
          <a:r>
            <a:rPr lang="es-ES" sz="1100"/>
            <a:t>  </a:t>
          </a:r>
        </a:p>
      </xdr:txBody>
    </xdr:sp>
    <xdr:clientData/>
  </xdr:twoCellAnchor>
  <xdr:twoCellAnchor>
    <xdr:from>
      <xdr:col>1</xdr:col>
      <xdr:colOff>657225</xdr:colOff>
      <xdr:row>71</xdr:row>
      <xdr:rowOff>47625</xdr:rowOff>
    </xdr:from>
    <xdr:to>
      <xdr:col>3</xdr:col>
      <xdr:colOff>279689</xdr:colOff>
      <xdr:row>77</xdr:row>
      <xdr:rowOff>152401</xdr:rowOff>
    </xdr:to>
    <xdr:sp macro="" textlink="">
      <xdr:nvSpPr>
        <xdr:cNvPr id="4" name="CuadroTexto 3">
          <a:extLst>
            <a:ext uri="{FF2B5EF4-FFF2-40B4-BE49-F238E27FC236}">
              <a16:creationId xmlns="" xmlns:a16="http://schemas.microsoft.com/office/drawing/2014/main" id="{87AEE76E-C6FA-4088-AC74-25E395A35148}"/>
            </a:ext>
          </a:extLst>
        </xdr:cNvPr>
        <xdr:cNvSpPr txBox="1"/>
      </xdr:nvSpPr>
      <xdr:spPr>
        <a:xfrm>
          <a:off x="2847975" y="15963900"/>
          <a:ext cx="2070389" cy="1247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Juana</a:t>
          </a:r>
          <a:r>
            <a:rPr lang="es-ES" sz="1200" b="1" baseline="0"/>
            <a:t> Elizabeth Cruz </a:t>
          </a:r>
          <a:endParaRPr lang="es-ES" sz="1200" b="1"/>
        </a:p>
        <a:p>
          <a:pPr algn="ctr"/>
          <a:r>
            <a:rPr lang="es-ES" sz="1200"/>
            <a:t>Directora Financiero</a:t>
          </a:r>
        </a:p>
      </xdr:txBody>
    </xdr:sp>
    <xdr:clientData/>
  </xdr:twoCellAnchor>
  <xdr:twoCellAnchor>
    <xdr:from>
      <xdr:col>3</xdr:col>
      <xdr:colOff>990600</xdr:colOff>
      <xdr:row>71</xdr:row>
      <xdr:rowOff>180976</xdr:rowOff>
    </xdr:from>
    <xdr:to>
      <xdr:col>6</xdr:col>
      <xdr:colOff>434975</xdr:colOff>
      <xdr:row>77</xdr:row>
      <xdr:rowOff>123826</xdr:rowOff>
    </xdr:to>
    <xdr:sp macro="" textlink="">
      <xdr:nvSpPr>
        <xdr:cNvPr id="5" name="CuadroTexto 4">
          <a:extLst>
            <a:ext uri="{FF2B5EF4-FFF2-40B4-BE49-F238E27FC236}">
              <a16:creationId xmlns="" xmlns:a16="http://schemas.microsoft.com/office/drawing/2014/main" id="{7554DA3F-7C11-459F-A8C0-A906C8E82F96}"/>
            </a:ext>
          </a:extLst>
        </xdr:cNvPr>
        <xdr:cNvSpPr txBox="1"/>
      </xdr:nvSpPr>
      <xdr:spPr>
        <a:xfrm>
          <a:off x="5629275" y="16097251"/>
          <a:ext cx="2444750" cy="108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baseline="0"/>
            <a:t>Rosa Tavarez </a:t>
          </a:r>
        </a:p>
        <a:p>
          <a:pPr algn="ctr"/>
          <a:r>
            <a:rPr lang="es-ES" sz="1200"/>
            <a:t>Enc. Depto. Formulación Monitoreo</a:t>
          </a:r>
          <a:r>
            <a:rPr lang="es-ES" sz="1200" baseline="0"/>
            <a:t> y Evaluación de PPP</a:t>
          </a:r>
          <a:endParaRPr lang="es-ES" sz="1200"/>
        </a:p>
      </xdr:txBody>
    </xdr:sp>
    <xdr:clientData/>
  </xdr:twoCellAnchor>
  <xdr:twoCellAnchor>
    <xdr:from>
      <xdr:col>6</xdr:col>
      <xdr:colOff>552450</xdr:colOff>
      <xdr:row>71</xdr:row>
      <xdr:rowOff>57150</xdr:rowOff>
    </xdr:from>
    <xdr:to>
      <xdr:col>9</xdr:col>
      <xdr:colOff>849841</xdr:colOff>
      <xdr:row>77</xdr:row>
      <xdr:rowOff>157432</xdr:rowOff>
    </xdr:to>
    <xdr:sp macro="" textlink="">
      <xdr:nvSpPr>
        <xdr:cNvPr id="6" name="CuadroTexto 5">
          <a:extLst>
            <a:ext uri="{FF2B5EF4-FFF2-40B4-BE49-F238E27FC236}">
              <a16:creationId xmlns="" xmlns:a16="http://schemas.microsoft.com/office/drawing/2014/main" id="{F4FFB670-9314-4CC0-BD07-052D691AC206}"/>
            </a:ext>
          </a:extLst>
        </xdr:cNvPr>
        <xdr:cNvSpPr txBox="1"/>
      </xdr:nvSpPr>
      <xdr:spPr>
        <a:xfrm>
          <a:off x="8191500" y="15973425"/>
          <a:ext cx="3450166" cy="1243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Validado por:</a:t>
          </a:r>
        </a:p>
        <a:p>
          <a:pPr algn="ctr"/>
          <a:endParaRPr lang="es-ES" sz="1200" b="0"/>
        </a:p>
        <a:p>
          <a:pPr algn="ctr"/>
          <a:r>
            <a:rPr lang="es-ES" sz="1200" b="1"/>
            <a:t>Felipe Rodríguez</a:t>
          </a:r>
        </a:p>
        <a:p>
          <a:pPr algn="ctr"/>
          <a:r>
            <a:rPr lang="es-ES" sz="1200"/>
            <a:t>Director de Planificación</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127000</xdr:colOff>
      <xdr:row>0</xdr:row>
      <xdr:rowOff>148166</xdr:rowOff>
    </xdr:from>
    <xdr:ext cx="1682750" cy="781471"/>
    <xdr:pic>
      <xdr:nvPicPr>
        <xdr:cNvPr id="2" name="Imagen 1">
          <a:extLst>
            <a:ext uri="{FF2B5EF4-FFF2-40B4-BE49-F238E27FC236}">
              <a16:creationId xmlns="" xmlns:a16="http://schemas.microsoft.com/office/drawing/2014/main" id="{7BD79C81-FE35-4C40-85F0-D854241B6784}"/>
            </a:ext>
          </a:extLst>
        </xdr:cNvPr>
        <xdr:cNvPicPr>
          <a:picLocks noChangeAspect="1"/>
        </xdr:cNvPicPr>
      </xdr:nvPicPr>
      <xdr:blipFill>
        <a:blip xmlns:r="http://schemas.openxmlformats.org/officeDocument/2006/relationships" r:embed="rId1"/>
        <a:stretch>
          <a:fillRect/>
        </a:stretch>
      </xdr:blipFill>
      <xdr:spPr>
        <a:xfrm>
          <a:off x="127000" y="148166"/>
          <a:ext cx="1682750" cy="781471"/>
        </a:xfrm>
        <a:prstGeom prst="rect">
          <a:avLst/>
        </a:prstGeom>
      </xdr:spPr>
    </xdr:pic>
    <xdr:clientData/>
  </xdr:oneCellAnchor>
  <xdr:twoCellAnchor>
    <xdr:from>
      <xdr:col>0</xdr:col>
      <xdr:colOff>85725</xdr:colOff>
      <xdr:row>60</xdr:row>
      <xdr:rowOff>19051</xdr:rowOff>
    </xdr:from>
    <xdr:to>
      <xdr:col>1</xdr:col>
      <xdr:colOff>212725</xdr:colOff>
      <xdr:row>65</xdr:row>
      <xdr:rowOff>133351</xdr:rowOff>
    </xdr:to>
    <xdr:sp macro="" textlink="">
      <xdr:nvSpPr>
        <xdr:cNvPr id="3" name="CuadroTexto 2">
          <a:extLst>
            <a:ext uri="{FF2B5EF4-FFF2-40B4-BE49-F238E27FC236}">
              <a16:creationId xmlns="" xmlns:a16="http://schemas.microsoft.com/office/drawing/2014/main" id="{6C189AFF-67D8-47B9-97E9-246F5B91B207}"/>
            </a:ext>
          </a:extLst>
        </xdr:cNvPr>
        <xdr:cNvSpPr txBox="1"/>
      </xdr:nvSpPr>
      <xdr:spPr>
        <a:xfrm>
          <a:off x="85725" y="13544551"/>
          <a:ext cx="2317750" cy="971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b="0"/>
            <a:t> </a:t>
          </a:r>
          <a:r>
            <a:rPr lang="es-ES" sz="1200" b="0"/>
            <a:t>Realizado</a:t>
          </a:r>
          <a:r>
            <a:rPr lang="es-ES" sz="1200" b="0" baseline="0"/>
            <a:t> por:</a:t>
          </a:r>
        </a:p>
        <a:p>
          <a:pPr algn="ctr"/>
          <a:endParaRPr lang="es-ES" sz="1200" b="1" baseline="0"/>
        </a:p>
        <a:p>
          <a:pPr algn="ctr"/>
          <a:r>
            <a:rPr lang="es-ES" sz="1200" b="1"/>
            <a:t>Mary Leidy Acevedo</a:t>
          </a:r>
        </a:p>
        <a:p>
          <a:pPr algn="ctr"/>
          <a:r>
            <a:rPr lang="es-ES" sz="1200"/>
            <a:t>Enc. Depto. Presupuesto</a:t>
          </a:r>
          <a:r>
            <a:rPr lang="es-ES" sz="1100"/>
            <a:t>  </a:t>
          </a:r>
        </a:p>
      </xdr:txBody>
    </xdr:sp>
    <xdr:clientData/>
  </xdr:twoCellAnchor>
  <xdr:twoCellAnchor>
    <xdr:from>
      <xdr:col>1</xdr:col>
      <xdr:colOff>666750</xdr:colOff>
      <xdr:row>59</xdr:row>
      <xdr:rowOff>171450</xdr:rowOff>
    </xdr:from>
    <xdr:to>
      <xdr:col>3</xdr:col>
      <xdr:colOff>289214</xdr:colOff>
      <xdr:row>65</xdr:row>
      <xdr:rowOff>114300</xdr:rowOff>
    </xdr:to>
    <xdr:sp macro="" textlink="">
      <xdr:nvSpPr>
        <xdr:cNvPr id="4" name="CuadroTexto 3">
          <a:extLst>
            <a:ext uri="{FF2B5EF4-FFF2-40B4-BE49-F238E27FC236}">
              <a16:creationId xmlns="" xmlns:a16="http://schemas.microsoft.com/office/drawing/2014/main" id="{8C6AB9EC-BD8B-4214-838E-9481F10B6284}"/>
            </a:ext>
          </a:extLst>
        </xdr:cNvPr>
        <xdr:cNvSpPr txBox="1"/>
      </xdr:nvSpPr>
      <xdr:spPr>
        <a:xfrm>
          <a:off x="2857500" y="13506450"/>
          <a:ext cx="2070389"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Juana Elizabeth</a:t>
          </a:r>
          <a:r>
            <a:rPr lang="es-ES" sz="1200" b="1" baseline="0"/>
            <a:t> Cruz</a:t>
          </a:r>
          <a:endParaRPr lang="es-ES" sz="1200" b="1"/>
        </a:p>
        <a:p>
          <a:pPr algn="ctr"/>
          <a:r>
            <a:rPr lang="es-ES" sz="1200"/>
            <a:t>Director Financiero</a:t>
          </a:r>
        </a:p>
      </xdr:txBody>
    </xdr:sp>
    <xdr:clientData/>
  </xdr:twoCellAnchor>
  <xdr:twoCellAnchor>
    <xdr:from>
      <xdr:col>4</xdr:col>
      <xdr:colOff>19050</xdr:colOff>
      <xdr:row>60</xdr:row>
      <xdr:rowOff>47626</xdr:rowOff>
    </xdr:from>
    <xdr:to>
      <xdr:col>6</xdr:col>
      <xdr:colOff>463550</xdr:colOff>
      <xdr:row>66</xdr:row>
      <xdr:rowOff>76201</xdr:rowOff>
    </xdr:to>
    <xdr:sp macro="" textlink="">
      <xdr:nvSpPr>
        <xdr:cNvPr id="5" name="CuadroTexto 4">
          <a:extLst>
            <a:ext uri="{FF2B5EF4-FFF2-40B4-BE49-F238E27FC236}">
              <a16:creationId xmlns="" xmlns:a16="http://schemas.microsoft.com/office/drawing/2014/main" id="{A1BFF336-0DD1-4A42-85D4-0A30A97F923B}"/>
            </a:ext>
          </a:extLst>
        </xdr:cNvPr>
        <xdr:cNvSpPr txBox="1"/>
      </xdr:nvSpPr>
      <xdr:spPr>
        <a:xfrm>
          <a:off x="5657850" y="13573126"/>
          <a:ext cx="2444750"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baseline="0"/>
            <a:t>Rosa Tavarez</a:t>
          </a:r>
        </a:p>
        <a:p>
          <a:pPr algn="ctr"/>
          <a:r>
            <a:rPr lang="es-ES" sz="1200"/>
            <a:t>Enc. Depto. Formulación Monitoreo</a:t>
          </a:r>
          <a:r>
            <a:rPr lang="es-ES" sz="1200" baseline="0"/>
            <a:t> y Evaluación de PPP</a:t>
          </a:r>
          <a:endParaRPr lang="es-ES" sz="1200"/>
        </a:p>
      </xdr:txBody>
    </xdr:sp>
    <xdr:clientData/>
  </xdr:twoCellAnchor>
  <xdr:twoCellAnchor>
    <xdr:from>
      <xdr:col>6</xdr:col>
      <xdr:colOff>552450</xdr:colOff>
      <xdr:row>59</xdr:row>
      <xdr:rowOff>104775</xdr:rowOff>
    </xdr:from>
    <xdr:to>
      <xdr:col>9</xdr:col>
      <xdr:colOff>849841</xdr:colOff>
      <xdr:row>66</xdr:row>
      <xdr:rowOff>14557</xdr:rowOff>
    </xdr:to>
    <xdr:sp macro="" textlink="">
      <xdr:nvSpPr>
        <xdr:cNvPr id="6" name="CuadroTexto 5">
          <a:extLst>
            <a:ext uri="{FF2B5EF4-FFF2-40B4-BE49-F238E27FC236}">
              <a16:creationId xmlns="" xmlns:a16="http://schemas.microsoft.com/office/drawing/2014/main" id="{367027C6-8FCB-4880-A76A-BEEB9E891816}"/>
            </a:ext>
          </a:extLst>
        </xdr:cNvPr>
        <xdr:cNvSpPr txBox="1"/>
      </xdr:nvSpPr>
      <xdr:spPr>
        <a:xfrm>
          <a:off x="8191500" y="13439775"/>
          <a:ext cx="3297766" cy="11480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Validado por:</a:t>
          </a:r>
        </a:p>
        <a:p>
          <a:pPr algn="ctr"/>
          <a:endParaRPr lang="es-ES" sz="1200" b="0"/>
        </a:p>
        <a:p>
          <a:pPr algn="ctr"/>
          <a:r>
            <a:rPr lang="es-ES" sz="1200" b="1"/>
            <a:t>Felipe Rodríguez</a:t>
          </a:r>
        </a:p>
        <a:p>
          <a:pPr algn="ctr"/>
          <a:r>
            <a:rPr lang="es-ES" sz="1200"/>
            <a:t>Director de Planificación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1</xdr:col>
      <xdr:colOff>790575</xdr:colOff>
      <xdr:row>3</xdr:row>
      <xdr:rowOff>98806</xdr:rowOff>
    </xdr:to>
    <xdr:pic>
      <xdr:nvPicPr>
        <xdr:cNvPr id="3" name="Imagen 2" descr="LOGO 100%">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625" y="28575"/>
          <a:ext cx="1438275" cy="6988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esupuesto\Respaldo%20de%20carpeta%20compartida%20local\Carpeta%20Compartida\2021\Ejecuciones\9.%20Septiembre\OAI\3er%20trimestre%20Seguimiento%20DEG-FORE013-%20PROGRAMA%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12"/>
      <sheetName val="Historial de Cambios"/>
      <sheetName val="Validacion datos"/>
    </sheetNames>
    <sheetDataSet>
      <sheetData sheetId="0"/>
      <sheetData sheetId="1"/>
      <sheetData sheetId="2">
        <row r="2">
          <cell r="A2">
            <v>1</v>
          </cell>
        </row>
        <row r="8">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D13" t="str">
            <v>1.3.2</v>
          </cell>
          <cell r="E13" t="str">
            <v>Promover la consolidación del sistema electoral y de partidos políticos para garantizar la actuación responsable, democrática y transparente de los actores e instituciones del sistema político</v>
          </cell>
        </row>
        <row r="14">
          <cell r="D14" t="str">
            <v>1.3.3</v>
          </cell>
          <cell r="E14" t="str">
            <v>Fortalecer las capacidades de control y fiscalización del Congreso Nacional para proteger los recursos públicos y asegurar su uso eficiente, eficaz y transparente</v>
          </cell>
        </row>
        <row r="15">
          <cell r="D15" t="str">
            <v>1.4.1</v>
          </cell>
          <cell r="E15" t="str">
            <v>Garantizar la defensa de los intereses nacionales en los espacios terrestre, marítimo y aéreo</v>
          </cell>
        </row>
        <row r="16">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D17" t="str">
            <v>2.1.1</v>
          </cell>
          <cell r="E17" t="str">
            <v>Implantar y garantizar un sistema educativo nacional de calidad</v>
          </cell>
        </row>
        <row r="18">
          <cell r="D18" t="str">
            <v>2.1.2</v>
          </cell>
          <cell r="E18" t="str">
            <v>Universalizar la educación desde el nivel inicial hasta completar el nivel medio</v>
          </cell>
        </row>
        <row r="19">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D20" t="str">
            <v>2.2.2</v>
          </cell>
          <cell r="E20" t="str">
            <v>Universalizar el aseguramiento en salud para garantizar el acceso a servicios de salud y reducir el gasto de bolsillo</v>
          </cell>
        </row>
        <row r="21">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D22" t="str">
            <v>2.3.1</v>
          </cell>
          <cell r="E22" t="str">
            <v>Construir una cultura de igualdad y equidad entre hombres y mujeres</v>
          </cell>
        </row>
        <row r="23">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D24" t="str">
            <v>2.3.3</v>
          </cell>
          <cell r="E24" t="str">
            <v>Disminuir la pobreza mediante un efectivo y eficiente sistema de protección social, que tome en cuenta las necesidades y vulnerabilidades a lo largo del ciclo de vida</v>
          </cell>
        </row>
        <row r="25">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44:J46" totalsRowShown="0" headerRowDxfId="54" dataDxfId="52" headerRowBorderDxfId="53" tableBorderDxfId="51" totalsRowBorderDxfId="50">
  <autoFilter ref="A44:J46">
    <filterColumn colId="0" hiddenButton="1"/>
    <filterColumn colId="1" hiddenButton="1"/>
    <filterColumn colId="2" hiddenButton="1"/>
    <filterColumn colId="3" hiddenButton="1"/>
    <filterColumn colId="6" hiddenButton="1"/>
    <filterColumn colId="7" hiddenButton="1"/>
    <filterColumn colId="8" hiddenButton="1"/>
    <filterColumn colId="9" hiddenButton="1"/>
  </autoFilter>
  <tableColumns count="10">
    <tableColumn id="1" name="Producto" dataDxfId="49" dataCellStyle="Normal 2"/>
    <tableColumn id="2" name="Indicador" dataDxfId="48" dataCellStyle="Normal 2"/>
    <tableColumn id="3" name="Física_x000a_(A)" dataDxfId="47" dataCellStyle="Millares 2"/>
    <tableColumn id="4" name="Financiera_x000a_(B)" dataDxfId="46" dataCellStyle="Millares 2">
      <calculatedColumnFormula>+A39</calculatedColumnFormula>
    </tableColumn>
    <tableColumn id="10" name="Física_x000a_(C )" dataDxfId="45" dataCellStyle="Millares 2"/>
    <tableColumn id="9" name="Financiera_x000a_(D)" dataDxfId="44" dataCellStyle="Millares 2"/>
    <tableColumn id="5" name="Física _x000a_(C)" dataDxfId="43" dataCellStyle="Millares 2"/>
    <tableColumn id="6" name="Financiera _x000a_ (D)" dataDxfId="42"/>
    <tableColumn id="7" name="Física %_x000a_ E=C/A" dataDxfId="41">
      <calculatedColumnFormula>+Tabla1[[#This Row],[Física 
(C)]]/Tabla1[[#This Row],[Física
(C )]]</calculatedColumnFormula>
    </tableColumn>
    <tableColumn id="8" name="Financiero % _x000a_F=D/B" dataDxfId="40">
      <calculatedColumnFormula>+Tabla1[[#This Row],[Financiera 
 (D)]]/Tabla1[[#This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43:J45" totalsRowShown="0" headerRowDxfId="39" dataDxfId="37" headerRowBorderDxfId="38" tableBorderDxfId="36" totalsRowBorderDxfId="35">
  <autoFilter ref="A43:J45"/>
  <tableColumns count="10">
    <tableColumn id="1" name="Producto" dataDxfId="34" dataCellStyle="Normal 2"/>
    <tableColumn id="2" name="Indicador" dataDxfId="33" dataCellStyle="Normal 2"/>
    <tableColumn id="3" name="Física_x000a_(A)" dataDxfId="32" dataCellStyle="Porcentaje"/>
    <tableColumn id="4" name="Financiera_x000a_(B)" dataDxfId="31" dataCellStyle="Millares"/>
    <tableColumn id="10" name="Física_x000a_(C )" dataDxfId="30" dataCellStyle="Millares 2"/>
    <tableColumn id="9" name="Financiera_x000a_(D)" dataDxfId="29" dataCellStyle="Millares 2"/>
    <tableColumn id="5" name="Física _x000a_(C)" dataDxfId="28" dataCellStyle="Millares 2"/>
    <tableColumn id="6" name="Financiera _x000a_ (D)" dataDxfId="27" dataCellStyle="Millares"/>
    <tableColumn id="7" name="Física %_x000a_ E=C/A" dataDxfId="26" dataCellStyle="Porcentaje">
      <calculatedColumnFormula>+Tabla13[[#This Row],[Física 
(C)]]/Tabla13[[#This Row],[Física
(C )]]</calculatedColumnFormula>
    </tableColumn>
    <tableColumn id="8" name="Financiero % _x000a_F=D/B" dataDxfId="25">
      <calculatedColumnFormula>+Tabla13[[#This Row],[Financiera 
 (D)]]/Tabla13[[#This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3" name="Tabla134" displayName="Tabla134" ref="A42:J44" totalsRowCount="1" headerRowDxfId="24" dataDxfId="22" headerRowBorderDxfId="23" tableBorderDxfId="21" totalsRowBorderDxfId="20">
  <autoFilter ref="A42:J43"/>
  <tableColumns count="10">
    <tableColumn id="1" name="Producto" dataDxfId="19" totalsRowDxfId="18" dataCellStyle="Normal 2"/>
    <tableColumn id="2" name="Indicador" dataDxfId="17" totalsRowDxfId="16" dataCellStyle="Normal 2"/>
    <tableColumn id="3" name="Física_x000a_(A)" dataDxfId="15" totalsRowDxfId="14" dataCellStyle="Millares 2"/>
    <tableColumn id="4" name="Financiera_x000a_(B)" dataDxfId="13" totalsRowDxfId="12" dataCellStyle="Millares 2"/>
    <tableColumn id="10" name="Física_x000a_(C )" dataDxfId="11" totalsRowDxfId="10" dataCellStyle="Millares 2"/>
    <tableColumn id="9" name="Financiera_x000a_(D)" dataDxfId="9" totalsRowDxfId="8" dataCellStyle="Millares 2"/>
    <tableColumn id="5" name="Física _x000a_(E)" dataDxfId="7" totalsRowDxfId="6" dataCellStyle="Millares"/>
    <tableColumn id="6" name="Financiera _x000a_ (F)" dataDxfId="5" totalsRowDxfId="4" dataCellStyle="Millares"/>
    <tableColumn id="7" name="Física %_x000a_ E=C/A" totalsRowFunction="custom" dataDxfId="3" totalsRowDxfId="2" dataCellStyle="Porcentaje">
      <calculatedColumnFormula>+Tabla134[Física 
(E)]/Tabla134[Física
(C )]</calculatedColumnFormula>
      <totalsRowFormula>+Tabla134[Física
(C )]/Tabla134[Física
(A)]</totalsRowFormula>
    </tableColumn>
    <tableColumn id="8" name="Financiero % _x000a_F=D/B" dataDxfId="1" totalsRowDxfId="0">
      <calculatedColumnFormula>+Tabla134[Financiera 
 (F)]/Tabla134[Financiera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P92"/>
  <sheetViews>
    <sheetView showGridLines="0" tabSelected="1" view="pageBreakPreview" topLeftCell="A25" zoomScale="90" zoomScaleNormal="90" zoomScaleSheetLayoutView="90" workbookViewId="0">
      <selection activeCell="E79" sqref="E79"/>
    </sheetView>
  </sheetViews>
  <sheetFormatPr baseColWidth="10" defaultColWidth="11.44140625" defaultRowHeight="14.4" x14ac:dyDescent="0.3"/>
  <cols>
    <col min="1" max="1" width="29.33203125" style="19" customWidth="1"/>
    <col min="2" max="2" width="21.6640625" style="19" customWidth="1"/>
    <col min="3" max="4" width="15" style="19" customWidth="1"/>
    <col min="5" max="6" width="15" style="24" customWidth="1"/>
    <col min="7" max="7" width="18.44140625" style="19" customWidth="1"/>
    <col min="8" max="8" width="17.109375" style="19" bestFit="1" customWidth="1"/>
    <col min="9" max="10" width="15" style="19" customWidth="1"/>
    <col min="11" max="11" width="40.109375" style="19" hidden="1" customWidth="1"/>
    <col min="12" max="12" width="26.109375" style="19" hidden="1" customWidth="1"/>
    <col min="13" max="13" width="20.44140625" style="19" bestFit="1" customWidth="1"/>
    <col min="14" max="14" width="17.5546875" style="19" bestFit="1" customWidth="1"/>
    <col min="15" max="15" width="17" style="19" bestFit="1" customWidth="1"/>
    <col min="16" max="16384" width="11.44140625" style="19"/>
  </cols>
  <sheetData>
    <row r="1" spans="1:12" s="20" customFormat="1" ht="27.75" customHeight="1" thickBot="1" x14ac:dyDescent="0.35">
      <c r="A1" s="46"/>
      <c r="B1" s="217" t="s">
        <v>188</v>
      </c>
      <c r="C1" s="218"/>
      <c r="D1" s="218"/>
      <c r="E1" s="218"/>
      <c r="F1" s="218"/>
      <c r="G1" s="218"/>
      <c r="H1" s="218"/>
      <c r="I1" s="218"/>
      <c r="J1" s="219"/>
    </row>
    <row r="2" spans="1:12" s="20" customFormat="1" ht="21" customHeight="1" thickBot="1" x14ac:dyDescent="0.35">
      <c r="A2" s="47"/>
      <c r="B2" s="220" t="s">
        <v>15</v>
      </c>
      <c r="C2" s="221"/>
      <c r="D2" s="220" t="s">
        <v>16</v>
      </c>
      <c r="E2" s="221"/>
      <c r="F2" s="221"/>
      <c r="G2" s="221"/>
      <c r="H2" s="222"/>
      <c r="I2" s="48" t="s">
        <v>17</v>
      </c>
      <c r="J2" s="49" t="s">
        <v>18</v>
      </c>
    </row>
    <row r="3" spans="1:12" s="20" customFormat="1" ht="35.25" customHeight="1" thickBot="1" x14ac:dyDescent="0.35">
      <c r="A3" s="50"/>
      <c r="B3" s="223" t="s">
        <v>19</v>
      </c>
      <c r="C3" s="224"/>
      <c r="D3" s="223" t="s">
        <v>224</v>
      </c>
      <c r="E3" s="224"/>
      <c r="F3" s="224"/>
      <c r="G3" s="224"/>
      <c r="H3" s="225"/>
      <c r="I3" s="51">
        <v>43846</v>
      </c>
      <c r="J3" s="52">
        <v>5</v>
      </c>
    </row>
    <row r="4" spans="1:12" s="1" customFormat="1" ht="3" customHeight="1" x14ac:dyDescent="0.3">
      <c r="A4" s="226"/>
      <c r="B4" s="227"/>
      <c r="C4" s="227"/>
      <c r="D4" s="228"/>
      <c r="E4" s="228"/>
      <c r="F4" s="228"/>
      <c r="G4" s="228"/>
      <c r="H4" s="228"/>
      <c r="I4" s="227"/>
      <c r="J4" s="229"/>
      <c r="K4" s="2"/>
      <c r="L4" s="2"/>
    </row>
    <row r="5" spans="1:12" s="1" customFormat="1" ht="3" customHeight="1" x14ac:dyDescent="0.3">
      <c r="A5" s="230"/>
      <c r="B5" s="231"/>
      <c r="C5" s="231"/>
      <c r="D5" s="231"/>
      <c r="E5" s="231"/>
      <c r="F5" s="231"/>
      <c r="G5" s="231"/>
      <c r="H5" s="231"/>
      <c r="I5" s="231"/>
      <c r="J5" s="232"/>
      <c r="K5" s="2"/>
      <c r="L5" s="2"/>
    </row>
    <row r="6" spans="1:12" s="1" customFormat="1" ht="3" customHeight="1" x14ac:dyDescent="0.3">
      <c r="A6" s="233"/>
      <c r="B6" s="234"/>
      <c r="C6" s="234"/>
      <c r="D6" s="234"/>
      <c r="E6" s="234"/>
      <c r="F6" s="234"/>
      <c r="G6" s="234"/>
      <c r="H6" s="234"/>
      <c r="I6" s="234"/>
      <c r="J6" s="235"/>
      <c r="K6" s="2"/>
      <c r="L6" s="2"/>
    </row>
    <row r="7" spans="1:12" s="20" customFormat="1" ht="15.6" x14ac:dyDescent="0.3">
      <c r="A7" s="201" t="s">
        <v>202</v>
      </c>
      <c r="B7" s="202"/>
      <c r="C7" s="202"/>
      <c r="D7" s="202"/>
      <c r="E7" s="202"/>
      <c r="F7" s="202"/>
      <c r="G7" s="202"/>
      <c r="H7" s="202"/>
      <c r="I7" s="202"/>
      <c r="J7" s="203"/>
      <c r="K7" s="21"/>
      <c r="L7" s="21"/>
    </row>
    <row r="8" spans="1:12" s="1" customFormat="1" ht="3" customHeight="1" x14ac:dyDescent="0.3">
      <c r="A8" s="236"/>
      <c r="B8" s="228"/>
      <c r="C8" s="228"/>
      <c r="D8" s="228"/>
      <c r="E8" s="228"/>
      <c r="F8" s="228"/>
      <c r="G8" s="228"/>
      <c r="H8" s="228"/>
      <c r="I8" s="228"/>
      <c r="J8" s="237"/>
      <c r="K8" s="2"/>
      <c r="L8" s="2"/>
    </row>
    <row r="9" spans="1:12" s="20" customFormat="1" ht="15.6" x14ac:dyDescent="0.3">
      <c r="A9" s="192" t="s">
        <v>20</v>
      </c>
      <c r="B9" s="193"/>
      <c r="C9" s="193"/>
      <c r="D9" s="193"/>
      <c r="E9" s="193"/>
      <c r="F9" s="193"/>
      <c r="G9" s="193"/>
      <c r="H9" s="193"/>
      <c r="I9" s="193"/>
      <c r="J9" s="194"/>
      <c r="K9" s="21"/>
      <c r="L9" s="21"/>
    </row>
    <row r="10" spans="1:12" s="1" customFormat="1" ht="3" customHeight="1" x14ac:dyDescent="0.3">
      <c r="A10" s="238"/>
      <c r="B10" s="239"/>
      <c r="C10" s="239"/>
      <c r="D10" s="239"/>
      <c r="E10" s="239"/>
      <c r="F10" s="239"/>
      <c r="G10" s="239"/>
      <c r="H10" s="239"/>
      <c r="I10" s="239"/>
      <c r="J10" s="240"/>
      <c r="K10" s="2"/>
      <c r="L10" s="2"/>
    </row>
    <row r="11" spans="1:12" x14ac:dyDescent="0.3">
      <c r="A11" s="101" t="s">
        <v>21</v>
      </c>
      <c r="B11" s="214" t="s">
        <v>225</v>
      </c>
      <c r="C11" s="215"/>
      <c r="D11" s="215"/>
      <c r="E11" s="215"/>
      <c r="F11" s="215"/>
      <c r="G11" s="215"/>
      <c r="H11" s="215"/>
      <c r="I11" s="215"/>
      <c r="J11" s="216"/>
      <c r="K11" s="20"/>
      <c r="L11" s="20"/>
    </row>
    <row r="12" spans="1:12" s="1" customFormat="1" x14ac:dyDescent="0.3">
      <c r="A12" s="102" t="s">
        <v>197</v>
      </c>
      <c r="B12" s="54" t="s">
        <v>226</v>
      </c>
      <c r="C12" s="55"/>
      <c r="D12" s="55"/>
      <c r="E12" s="55"/>
      <c r="F12" s="55"/>
      <c r="G12" s="55"/>
      <c r="H12" s="55"/>
      <c r="I12" s="55"/>
      <c r="J12" s="103"/>
      <c r="K12" s="2"/>
      <c r="L12" s="2"/>
    </row>
    <row r="13" spans="1:12" s="1" customFormat="1" x14ac:dyDescent="0.3">
      <c r="A13" s="102" t="s">
        <v>212</v>
      </c>
      <c r="B13" s="56" t="s">
        <v>227</v>
      </c>
      <c r="C13" s="55"/>
      <c r="D13" s="55"/>
      <c r="E13" s="55"/>
      <c r="F13" s="55"/>
      <c r="G13" s="55"/>
      <c r="H13" s="55"/>
      <c r="I13" s="55"/>
      <c r="J13" s="103"/>
      <c r="K13" s="2"/>
      <c r="L13" s="2"/>
    </row>
    <row r="14" spans="1:12" ht="51.75" customHeight="1" x14ac:dyDescent="0.3">
      <c r="A14" s="101" t="s">
        <v>186</v>
      </c>
      <c r="B14" s="175" t="s">
        <v>228</v>
      </c>
      <c r="C14" s="176"/>
      <c r="D14" s="176"/>
      <c r="E14" s="176"/>
      <c r="F14" s="176"/>
      <c r="G14" s="176"/>
      <c r="H14" s="176"/>
      <c r="I14" s="176"/>
      <c r="J14" s="177"/>
    </row>
    <row r="15" spans="1:12" ht="64.5" customHeight="1" x14ac:dyDescent="0.3">
      <c r="A15" s="101" t="s">
        <v>187</v>
      </c>
      <c r="B15" s="175" t="s">
        <v>229</v>
      </c>
      <c r="C15" s="176"/>
      <c r="D15" s="176"/>
      <c r="E15" s="176"/>
      <c r="F15" s="176"/>
      <c r="G15" s="176"/>
      <c r="H15" s="176"/>
      <c r="I15" s="176"/>
      <c r="J15" s="177"/>
    </row>
    <row r="16" spans="1:12" s="1" customFormat="1" ht="3" customHeight="1" x14ac:dyDescent="0.3">
      <c r="A16" s="104"/>
      <c r="B16" s="57"/>
      <c r="C16" s="57"/>
      <c r="D16" s="57"/>
      <c r="E16" s="57"/>
      <c r="F16" s="57"/>
      <c r="G16" s="57"/>
      <c r="H16" s="57"/>
      <c r="I16" s="57"/>
      <c r="J16" s="105"/>
      <c r="K16" s="2"/>
      <c r="L16" s="2"/>
    </row>
    <row r="17" spans="1:16" ht="18.75" customHeight="1" x14ac:dyDescent="0.3">
      <c r="A17" s="195" t="s">
        <v>22</v>
      </c>
      <c r="B17" s="196"/>
      <c r="C17" s="196"/>
      <c r="D17" s="196"/>
      <c r="E17" s="196"/>
      <c r="F17" s="196"/>
      <c r="G17" s="196"/>
      <c r="H17" s="196"/>
      <c r="I17" s="196"/>
      <c r="J17" s="197"/>
    </row>
    <row r="18" spans="1:16" s="1" customFormat="1" ht="3" customHeight="1" x14ac:dyDescent="0.3">
      <c r="A18" s="106"/>
      <c r="B18" s="58"/>
      <c r="C18" s="59"/>
      <c r="D18" s="59"/>
      <c r="E18" s="59"/>
      <c r="F18" s="59"/>
      <c r="G18" s="59"/>
      <c r="H18" s="59"/>
      <c r="I18" s="59"/>
      <c r="J18" s="107"/>
      <c r="L18" s="2"/>
    </row>
    <row r="19" spans="1:16" ht="18" customHeight="1" x14ac:dyDescent="0.3">
      <c r="A19" s="101" t="s">
        <v>0</v>
      </c>
      <c r="B19" s="141">
        <v>2</v>
      </c>
      <c r="C19" s="204" t="s">
        <v>237</v>
      </c>
      <c r="D19" s="204"/>
      <c r="E19" s="204"/>
      <c r="F19" s="204"/>
      <c r="G19" s="204"/>
      <c r="H19" s="204"/>
      <c r="I19" s="204"/>
      <c r="J19" s="205"/>
      <c r="K19" s="19" t="s">
        <v>194</v>
      </c>
    </row>
    <row r="20" spans="1:16" s="1" customFormat="1" ht="3" customHeight="1" x14ac:dyDescent="0.3">
      <c r="A20" s="106"/>
      <c r="B20" s="142"/>
      <c r="C20" s="143"/>
      <c r="D20" s="143"/>
      <c r="E20" s="143"/>
      <c r="F20" s="143"/>
      <c r="G20" s="143"/>
      <c r="H20" s="143"/>
      <c r="I20" s="143"/>
      <c r="J20" s="144"/>
      <c r="L20" s="2"/>
    </row>
    <row r="21" spans="1:16" ht="39.75" customHeight="1" x14ac:dyDescent="0.3">
      <c r="A21" s="101" t="s">
        <v>1</v>
      </c>
      <c r="B21" s="145">
        <v>2.4</v>
      </c>
      <c r="C21" s="204" t="s">
        <v>54</v>
      </c>
      <c r="D21" s="204"/>
      <c r="E21" s="204"/>
      <c r="F21" s="204"/>
      <c r="G21" s="204"/>
      <c r="H21" s="204"/>
      <c r="I21" s="204"/>
      <c r="J21" s="205"/>
      <c r="K21" s="26" t="s">
        <v>195</v>
      </c>
      <c r="L21" s="22"/>
      <c r="M21" s="22"/>
      <c r="N21" s="22"/>
      <c r="O21" s="22"/>
      <c r="P21" s="22"/>
    </row>
    <row r="22" spans="1:16" s="1" customFormat="1" ht="3" customHeight="1" x14ac:dyDescent="0.3">
      <c r="A22" s="104"/>
      <c r="B22" s="97"/>
      <c r="C22" s="128"/>
      <c r="D22" s="128"/>
      <c r="E22" s="128"/>
      <c r="F22" s="128"/>
      <c r="G22" s="128"/>
      <c r="H22" s="128"/>
      <c r="I22" s="128"/>
      <c r="J22" s="146"/>
      <c r="L22" s="2"/>
    </row>
    <row r="23" spans="1:16" ht="30.75" customHeight="1" x14ac:dyDescent="0.3">
      <c r="A23" s="101" t="s">
        <v>2</v>
      </c>
      <c r="B23" s="147" t="s">
        <v>96</v>
      </c>
      <c r="C23" s="204" t="s">
        <v>97</v>
      </c>
      <c r="D23" s="204"/>
      <c r="E23" s="204"/>
      <c r="F23" s="204"/>
      <c r="G23" s="204"/>
      <c r="H23" s="204"/>
      <c r="I23" s="204"/>
      <c r="J23" s="205"/>
      <c r="K23" s="26" t="s">
        <v>203</v>
      </c>
    </row>
    <row r="24" spans="1:16" s="1" customFormat="1" ht="3" customHeight="1" x14ac:dyDescent="0.3">
      <c r="A24" s="106"/>
      <c r="B24" s="148"/>
      <c r="C24" s="148"/>
      <c r="D24" s="148"/>
      <c r="E24" s="148"/>
      <c r="F24" s="148"/>
      <c r="G24" s="148"/>
      <c r="H24" s="148"/>
      <c r="I24" s="148"/>
      <c r="J24" s="149"/>
      <c r="K24" s="2"/>
      <c r="L24" s="2"/>
    </row>
    <row r="25" spans="1:16" ht="121.5" customHeight="1" x14ac:dyDescent="0.3">
      <c r="A25" s="101" t="s">
        <v>13</v>
      </c>
      <c r="B25" s="206" t="s">
        <v>243</v>
      </c>
      <c r="C25" s="206"/>
      <c r="D25" s="206"/>
      <c r="E25" s="206"/>
      <c r="F25" s="206"/>
      <c r="G25" s="206"/>
      <c r="H25" s="206"/>
      <c r="I25" s="206"/>
      <c r="J25" s="207"/>
      <c r="K25" s="27" t="s">
        <v>196</v>
      </c>
      <c r="L25" s="31"/>
      <c r="M25" s="22"/>
      <c r="N25" s="22"/>
      <c r="O25" s="22"/>
      <c r="P25" s="22"/>
    </row>
    <row r="26" spans="1:16" s="1" customFormat="1" ht="3" customHeight="1" x14ac:dyDescent="0.3">
      <c r="A26" s="104"/>
      <c r="B26" s="57"/>
      <c r="C26" s="57"/>
      <c r="D26" s="57"/>
      <c r="E26" s="57"/>
      <c r="F26" s="57"/>
      <c r="G26" s="57"/>
      <c r="H26" s="57"/>
      <c r="I26" s="57"/>
      <c r="J26" s="105"/>
      <c r="K26" s="2"/>
      <c r="L26" s="2"/>
    </row>
    <row r="27" spans="1:16" ht="15.75" customHeight="1" x14ac:dyDescent="0.3">
      <c r="A27" s="195" t="s">
        <v>174</v>
      </c>
      <c r="B27" s="196"/>
      <c r="C27" s="196"/>
      <c r="D27" s="196"/>
      <c r="E27" s="196"/>
      <c r="F27" s="196"/>
      <c r="G27" s="196"/>
      <c r="H27" s="196"/>
      <c r="I27" s="196"/>
      <c r="J27" s="197"/>
    </row>
    <row r="28" spans="1:16" s="1" customFormat="1" ht="3" customHeight="1" x14ac:dyDescent="0.3">
      <c r="A28" s="106"/>
      <c r="B28" s="59"/>
      <c r="C28" s="59"/>
      <c r="D28" s="59"/>
      <c r="E28" s="59"/>
      <c r="F28" s="59"/>
      <c r="G28" s="59"/>
      <c r="H28" s="59"/>
      <c r="I28" s="59"/>
      <c r="J28" s="107"/>
      <c r="K28" s="2"/>
      <c r="L28" s="2"/>
    </row>
    <row r="29" spans="1:16" ht="26.25" customHeight="1" x14ac:dyDescent="0.3">
      <c r="A29" s="101" t="s">
        <v>184</v>
      </c>
      <c r="B29" s="208" t="s">
        <v>192</v>
      </c>
      <c r="C29" s="208"/>
      <c r="D29" s="208"/>
      <c r="E29" s="208"/>
      <c r="F29" s="208"/>
      <c r="G29" s="208"/>
      <c r="H29" s="208"/>
      <c r="I29" s="208"/>
      <c r="J29" s="209"/>
    </row>
    <row r="30" spans="1:16" ht="101.25" customHeight="1" x14ac:dyDescent="0.3">
      <c r="A30" s="108" t="s">
        <v>185</v>
      </c>
      <c r="B30" s="210" t="s">
        <v>193</v>
      </c>
      <c r="C30" s="210"/>
      <c r="D30" s="210"/>
      <c r="E30" s="210"/>
      <c r="F30" s="210"/>
      <c r="G30" s="210"/>
      <c r="H30" s="210"/>
      <c r="I30" s="210"/>
      <c r="J30" s="211"/>
    </row>
    <row r="31" spans="1:16" x14ac:dyDescent="0.3">
      <c r="A31" s="109" t="s">
        <v>219</v>
      </c>
      <c r="B31" s="212" t="s">
        <v>230</v>
      </c>
      <c r="C31" s="212"/>
      <c r="D31" s="212"/>
      <c r="E31" s="212"/>
      <c r="F31" s="212"/>
      <c r="G31" s="212"/>
      <c r="H31" s="212"/>
      <c r="I31" s="212"/>
      <c r="J31" s="213"/>
    </row>
    <row r="32" spans="1:16" s="24" customFormat="1" ht="21.75" hidden="1" customHeight="1" x14ac:dyDescent="0.3">
      <c r="A32" s="110" t="s">
        <v>213</v>
      </c>
      <c r="B32" s="67"/>
      <c r="C32" s="61"/>
      <c r="D32" s="61"/>
      <c r="E32" s="61"/>
      <c r="F32" s="61"/>
      <c r="G32" s="61"/>
      <c r="H32" s="61"/>
      <c r="I32" s="61"/>
      <c r="J32" s="111"/>
    </row>
    <row r="33" spans="1:15" s="1" customFormat="1" ht="3" customHeight="1" x14ac:dyDescent="0.3">
      <c r="A33" s="104"/>
      <c r="B33" s="57"/>
      <c r="C33" s="57"/>
      <c r="D33" s="57"/>
      <c r="E33" s="57"/>
      <c r="F33" s="57"/>
      <c r="G33" s="57"/>
      <c r="H33" s="57"/>
      <c r="I33" s="57"/>
      <c r="J33" s="105"/>
      <c r="K33" s="2"/>
      <c r="L33" s="2"/>
    </row>
    <row r="34" spans="1:15" ht="15.75" customHeight="1" x14ac:dyDescent="0.3">
      <c r="A34" s="201" t="s">
        <v>176</v>
      </c>
      <c r="B34" s="202"/>
      <c r="C34" s="202"/>
      <c r="D34" s="202"/>
      <c r="E34" s="202"/>
      <c r="F34" s="202"/>
      <c r="G34" s="202"/>
      <c r="H34" s="202"/>
      <c r="I34" s="202"/>
      <c r="J34" s="203"/>
    </row>
    <row r="35" spans="1:15" s="1" customFormat="1" ht="3" customHeight="1" x14ac:dyDescent="0.3">
      <c r="A35" s="106"/>
      <c r="B35" s="59"/>
      <c r="C35" s="59"/>
      <c r="D35" s="59"/>
      <c r="E35" s="59"/>
      <c r="F35" s="59"/>
      <c r="G35" s="59"/>
      <c r="H35" s="59"/>
      <c r="I35" s="59"/>
      <c r="J35" s="107"/>
      <c r="K35" s="2"/>
      <c r="L35" s="2"/>
    </row>
    <row r="36" spans="1:15" s="20" customFormat="1" ht="15.6" x14ac:dyDescent="0.3">
      <c r="A36" s="192" t="s">
        <v>175</v>
      </c>
      <c r="B36" s="193"/>
      <c r="C36" s="193"/>
      <c r="D36" s="193"/>
      <c r="E36" s="193"/>
      <c r="F36" s="193"/>
      <c r="G36" s="193"/>
      <c r="H36" s="193"/>
      <c r="I36" s="193"/>
      <c r="J36" s="194"/>
      <c r="K36" s="21"/>
      <c r="L36" s="21"/>
    </row>
    <row r="37" spans="1:15" s="1" customFormat="1" ht="3" customHeight="1" x14ac:dyDescent="0.3">
      <c r="A37" s="106"/>
      <c r="B37" s="59"/>
      <c r="C37" s="59"/>
      <c r="D37" s="59"/>
      <c r="E37" s="59"/>
      <c r="F37" s="59"/>
      <c r="G37" s="59"/>
      <c r="H37" s="59"/>
      <c r="I37" s="59"/>
      <c r="J37" s="107"/>
      <c r="K37" s="2"/>
      <c r="L37" s="2"/>
    </row>
    <row r="38" spans="1:15" ht="15" customHeight="1" x14ac:dyDescent="0.3">
      <c r="A38" s="186" t="s">
        <v>3</v>
      </c>
      <c r="B38" s="187"/>
      <c r="C38" s="184" t="s">
        <v>10</v>
      </c>
      <c r="D38" s="188"/>
      <c r="E38" s="188"/>
      <c r="F38" s="188" t="s">
        <v>4</v>
      </c>
      <c r="G38" s="188"/>
      <c r="H38" s="187"/>
      <c r="I38" s="184" t="s">
        <v>12</v>
      </c>
      <c r="J38" s="185"/>
      <c r="K38" s="29"/>
      <c r="L38" s="24"/>
      <c r="M38" s="32"/>
    </row>
    <row r="39" spans="1:15" x14ac:dyDescent="0.3">
      <c r="A39" s="180">
        <f>1192985864+971566354</f>
        <v>2164552218</v>
      </c>
      <c r="B39" s="181"/>
      <c r="C39" s="189">
        <f>1259593895.33+891332672.91</f>
        <v>2150926568.2399998</v>
      </c>
      <c r="D39" s="190"/>
      <c r="E39" s="191"/>
      <c r="F39" s="189">
        <v>363078390.89999998</v>
      </c>
      <c r="G39" s="190"/>
      <c r="H39" s="191"/>
      <c r="I39" s="182">
        <f>IF(F39&gt;0,F39/C39,0)</f>
        <v>0.16880092340720382</v>
      </c>
      <c r="J39" s="183"/>
      <c r="K39" s="30"/>
      <c r="L39" s="24"/>
      <c r="M39" s="32"/>
      <c r="N39" s="123"/>
      <c r="O39" s="123"/>
    </row>
    <row r="40" spans="1:15" s="1" customFormat="1" ht="3" customHeight="1" x14ac:dyDescent="0.3">
      <c r="A40" s="106"/>
      <c r="B40" s="59"/>
      <c r="C40" s="59"/>
      <c r="D40" s="59"/>
      <c r="E40" s="59"/>
      <c r="F40" s="59"/>
      <c r="G40" s="59"/>
      <c r="H40" s="59"/>
      <c r="I40" s="59"/>
      <c r="J40" s="107"/>
      <c r="K40" s="2"/>
      <c r="L40" s="2"/>
    </row>
    <row r="41" spans="1:15" s="20" customFormat="1" ht="15.6" x14ac:dyDescent="0.3">
      <c r="A41" s="192" t="s">
        <v>177</v>
      </c>
      <c r="B41" s="193"/>
      <c r="C41" s="193"/>
      <c r="D41" s="193"/>
      <c r="E41" s="193"/>
      <c r="F41" s="193"/>
      <c r="G41" s="193"/>
      <c r="H41" s="193"/>
      <c r="I41" s="193"/>
      <c r="J41" s="194"/>
      <c r="K41" s="25"/>
      <c r="L41" s="21"/>
    </row>
    <row r="42" spans="1:15" s="1" customFormat="1" ht="3" customHeight="1" x14ac:dyDescent="0.3">
      <c r="A42" s="106"/>
      <c r="B42" s="59"/>
      <c r="C42" s="59"/>
      <c r="D42" s="59"/>
      <c r="E42" s="59"/>
      <c r="F42" s="59"/>
      <c r="G42" s="59"/>
      <c r="H42" s="59"/>
      <c r="I42" s="59"/>
      <c r="J42" s="107"/>
      <c r="K42" s="2"/>
      <c r="L42" s="2"/>
    </row>
    <row r="43" spans="1:15" ht="17.25" customHeight="1" x14ac:dyDescent="0.3">
      <c r="A43" s="112"/>
      <c r="B43" s="58"/>
      <c r="C43" s="178" t="s">
        <v>5</v>
      </c>
      <c r="D43" s="198"/>
      <c r="E43" s="199" t="s">
        <v>214</v>
      </c>
      <c r="F43" s="200"/>
      <c r="G43" s="178" t="s">
        <v>14</v>
      </c>
      <c r="H43" s="178"/>
      <c r="I43" s="178" t="s">
        <v>9</v>
      </c>
      <c r="J43" s="179"/>
      <c r="M43" s="28"/>
      <c r="N43" s="28"/>
      <c r="O43" s="28"/>
    </row>
    <row r="44" spans="1:15" ht="27.6" x14ac:dyDescent="0.3">
      <c r="A44" s="113" t="s">
        <v>27</v>
      </c>
      <c r="B44" s="63" t="s">
        <v>26</v>
      </c>
      <c r="C44" s="63" t="s">
        <v>198</v>
      </c>
      <c r="D44" s="63" t="s">
        <v>199</v>
      </c>
      <c r="E44" s="64" t="s">
        <v>218</v>
      </c>
      <c r="F44" s="64" t="s">
        <v>215</v>
      </c>
      <c r="G44" s="65" t="s">
        <v>200</v>
      </c>
      <c r="H44" s="65" t="s">
        <v>201</v>
      </c>
      <c r="I44" s="65" t="s">
        <v>11</v>
      </c>
      <c r="J44" s="114" t="s">
        <v>8</v>
      </c>
      <c r="K44" s="28"/>
      <c r="L44" s="32"/>
      <c r="M44" s="32"/>
      <c r="N44" s="33"/>
    </row>
    <row r="45" spans="1:15" s="24" customFormat="1" ht="58.2" thickBot="1" x14ac:dyDescent="0.35">
      <c r="A45" s="115" t="s">
        <v>232</v>
      </c>
      <c r="B45" s="69" t="s">
        <v>211</v>
      </c>
      <c r="C45" s="70">
        <v>190337635.72</v>
      </c>
      <c r="D45" s="70">
        <v>971566354</v>
      </c>
      <c r="E45" s="150">
        <v>91508478.719999999</v>
      </c>
      <c r="F45" s="70">
        <v>235321392.06</v>
      </c>
      <c r="G45" s="150">
        <v>45776170.229999997</v>
      </c>
      <c r="H45" s="154">
        <v>211607654.84999999</v>
      </c>
      <c r="I45" s="71">
        <f>+Tabla1[[#This Row],[Física 
(C)]]/Tabla1[[#This Row],[Física
(C )]]</f>
        <v>0.50023965943163695</v>
      </c>
      <c r="J45" s="116">
        <f>+Tabla1[[#This Row],[Financiera 
 (D)]]/Tabla1[[#This Row],[Financiera
(D)]]</f>
        <v>0.89922829793581327</v>
      </c>
      <c r="K45" s="28"/>
      <c r="L45" s="32"/>
      <c r="M45" s="32"/>
      <c r="N45" s="33">
        <f>+Tabla1[[#This Row],[Física 
(C)]]/Tabla1[[#This Row],[Física
(C )]]</f>
        <v>0.50023965943163695</v>
      </c>
      <c r="O45" s="33">
        <f>+Tabla1[[#This Row],[Financiera 
 (D)]]/Tabla1[[#This Row],[Financiera
(D)]]</f>
        <v>0.89922829793581327</v>
      </c>
    </row>
    <row r="46" spans="1:15" s="24" customFormat="1" ht="72.599999999999994" thickBot="1" x14ac:dyDescent="0.35">
      <c r="A46" s="115" t="s">
        <v>231</v>
      </c>
      <c r="B46" s="69" t="s">
        <v>249</v>
      </c>
      <c r="C46" s="70">
        <v>151970108.56</v>
      </c>
      <c r="D46" s="70">
        <v>1192985863.5999999</v>
      </c>
      <c r="E46" s="159">
        <v>36303391.479999997</v>
      </c>
      <c r="F46" s="160">
        <v>288951025.38999999</v>
      </c>
      <c r="G46" s="150">
        <v>36620936.18</v>
      </c>
      <c r="H46" s="154">
        <v>415627741.64999998</v>
      </c>
      <c r="I46" s="71">
        <f>+Tabla1[[#This Row],[Física 
(C)]]/Tabla1[[#This Row],[Física
(C )]]</f>
        <v>1.0087469706563075</v>
      </c>
      <c r="J46" s="116">
        <f>+Tabla1[[#This Row],[Financiera 
 (D)]]/Tabla1[[#This Row],[Financiera
(D)]]</f>
        <v>1.4384020305483367</v>
      </c>
      <c r="K46" s="28"/>
      <c r="L46" s="32"/>
      <c r="M46" s="32"/>
      <c r="N46" s="33">
        <f>+Tabla1[[#This Row],[Física 
(C)]]/Tabla1[[#This Row],[Física
(C )]]</f>
        <v>1.0087469706563075</v>
      </c>
      <c r="O46" s="33">
        <f>+Tabla1[[#This Row],[Financiera 
 (D)]]/Tabla1[[#This Row],[Financiera
(D)]]</f>
        <v>1.4384020305483367</v>
      </c>
    </row>
    <row r="47" spans="1:15" s="1" customFormat="1" x14ac:dyDescent="0.3">
      <c r="A47" s="106"/>
      <c r="B47" s="59"/>
      <c r="C47" s="59"/>
      <c r="D47" s="59"/>
      <c r="E47" s="157"/>
      <c r="F47" s="59"/>
      <c r="G47" s="59"/>
      <c r="H47" s="59"/>
      <c r="I47" s="59"/>
      <c r="J47" s="107"/>
      <c r="K47" s="2"/>
      <c r="L47" s="2"/>
    </row>
    <row r="48" spans="1:15" ht="15.75" customHeight="1" x14ac:dyDescent="0.3">
      <c r="A48" s="195" t="s">
        <v>178</v>
      </c>
      <c r="B48" s="196"/>
      <c r="C48" s="196"/>
      <c r="D48" s="196"/>
      <c r="E48" s="196"/>
      <c r="F48" s="196"/>
      <c r="G48" s="196"/>
      <c r="H48" s="196"/>
      <c r="I48" s="196"/>
      <c r="J48" s="197"/>
    </row>
    <row r="49" spans="1:15" s="1" customFormat="1" ht="3" customHeight="1" x14ac:dyDescent="0.3">
      <c r="A49" s="106"/>
      <c r="B49" s="59"/>
      <c r="C49" s="59"/>
      <c r="D49" s="59"/>
      <c r="E49" s="59"/>
      <c r="F49" s="59"/>
      <c r="G49" s="59"/>
      <c r="H49" s="59"/>
      <c r="I49" s="59"/>
      <c r="J49" s="107"/>
      <c r="K49" s="2"/>
      <c r="L49" s="2"/>
    </row>
    <row r="50" spans="1:15" s="20" customFormat="1" ht="15.6" x14ac:dyDescent="0.3">
      <c r="A50" s="192" t="s">
        <v>179</v>
      </c>
      <c r="B50" s="193"/>
      <c r="C50" s="193"/>
      <c r="D50" s="193"/>
      <c r="E50" s="193"/>
      <c r="F50" s="193"/>
      <c r="G50" s="193"/>
      <c r="H50" s="193"/>
      <c r="I50" s="193"/>
      <c r="J50" s="194"/>
      <c r="K50" s="21"/>
      <c r="L50" s="21"/>
    </row>
    <row r="51" spans="1:15" s="1" customFormat="1" ht="3" customHeight="1" x14ac:dyDescent="0.3">
      <c r="A51" s="104"/>
      <c r="B51" s="57"/>
      <c r="C51" s="57"/>
      <c r="D51" s="57"/>
      <c r="E51" s="57"/>
      <c r="F51" s="57"/>
      <c r="G51" s="57"/>
      <c r="H51" s="57"/>
      <c r="I51" s="57"/>
      <c r="J51" s="105"/>
      <c r="K51" s="2"/>
      <c r="L51" s="2"/>
    </row>
    <row r="52" spans="1:15" s="1" customFormat="1" ht="36" customHeight="1" x14ac:dyDescent="0.3">
      <c r="A52" s="151" t="s">
        <v>180</v>
      </c>
      <c r="B52" s="241" t="s">
        <v>232</v>
      </c>
      <c r="C52" s="241"/>
      <c r="D52" s="241"/>
      <c r="E52" s="241"/>
      <c r="F52" s="241"/>
      <c r="G52" s="241"/>
      <c r="H52" s="241"/>
      <c r="I52" s="241"/>
      <c r="J52" s="242"/>
      <c r="K52" s="2"/>
      <c r="L52" s="2"/>
      <c r="O52" s="158"/>
    </row>
    <row r="53" spans="1:15" s="1" customFormat="1" ht="36" customHeight="1" x14ac:dyDescent="0.3">
      <c r="A53" s="151" t="s">
        <v>181</v>
      </c>
      <c r="B53" s="321" t="s">
        <v>248</v>
      </c>
      <c r="C53" s="321"/>
      <c r="D53" s="321"/>
      <c r="E53" s="321"/>
      <c r="F53" s="321"/>
      <c r="G53" s="321"/>
      <c r="H53" s="321"/>
      <c r="I53" s="321"/>
      <c r="J53" s="322"/>
      <c r="K53" s="2"/>
      <c r="L53" s="2"/>
    </row>
    <row r="54" spans="1:15" s="1" customFormat="1" ht="50.25" customHeight="1" x14ac:dyDescent="0.3">
      <c r="A54" s="151" t="s">
        <v>7</v>
      </c>
      <c r="B54" s="241" t="s">
        <v>257</v>
      </c>
      <c r="C54" s="241"/>
      <c r="D54" s="241"/>
      <c r="E54" s="241"/>
      <c r="F54" s="241"/>
      <c r="G54" s="241"/>
      <c r="H54" s="241"/>
      <c r="I54" s="241"/>
      <c r="J54" s="242"/>
      <c r="K54" s="2"/>
      <c r="L54" s="2"/>
    </row>
    <row r="55" spans="1:15" s="1" customFormat="1" ht="57.6" customHeight="1" x14ac:dyDescent="0.3">
      <c r="A55" s="152" t="s">
        <v>6</v>
      </c>
      <c r="B55" s="252" t="s">
        <v>258</v>
      </c>
      <c r="C55" s="252"/>
      <c r="D55" s="252"/>
      <c r="E55" s="252"/>
      <c r="F55" s="252"/>
      <c r="G55" s="252"/>
      <c r="H55" s="252"/>
      <c r="I55" s="252"/>
      <c r="J55" s="253"/>
      <c r="K55" s="2"/>
      <c r="L55" s="2"/>
    </row>
    <row r="56" spans="1:15" ht="29.25" customHeight="1" x14ac:dyDescent="0.3">
      <c r="A56" s="152" t="s">
        <v>180</v>
      </c>
      <c r="B56" s="330" t="s">
        <v>244</v>
      </c>
      <c r="C56" s="171"/>
      <c r="D56" s="330"/>
      <c r="E56" s="171"/>
      <c r="F56" s="171"/>
      <c r="G56" s="171"/>
      <c r="H56" s="171"/>
      <c r="I56" s="171"/>
      <c r="J56" s="172"/>
    </row>
    <row r="57" spans="1:15" ht="39" customHeight="1" x14ac:dyDescent="0.3">
      <c r="A57" s="151" t="s">
        <v>181</v>
      </c>
      <c r="B57" s="321" t="s">
        <v>245</v>
      </c>
      <c r="C57" s="321"/>
      <c r="D57" s="321"/>
      <c r="E57" s="321"/>
      <c r="F57" s="321"/>
      <c r="G57" s="321"/>
      <c r="H57" s="321"/>
      <c r="I57" s="321"/>
      <c r="J57" s="322"/>
    </row>
    <row r="58" spans="1:15" ht="47.25" customHeight="1" x14ac:dyDescent="0.3">
      <c r="A58" s="151" t="s">
        <v>7</v>
      </c>
      <c r="B58" s="252" t="s">
        <v>251</v>
      </c>
      <c r="C58" s="252"/>
      <c r="D58" s="252"/>
      <c r="E58" s="252"/>
      <c r="F58" s="252"/>
      <c r="G58" s="252"/>
      <c r="H58" s="252"/>
      <c r="I58" s="252"/>
      <c r="J58" s="253"/>
      <c r="K58" s="23"/>
    </row>
    <row r="59" spans="1:15" ht="61.2" customHeight="1" x14ac:dyDescent="0.3">
      <c r="A59" s="152" t="s">
        <v>6</v>
      </c>
      <c r="B59" s="252" t="s">
        <v>259</v>
      </c>
      <c r="C59" s="252"/>
      <c r="D59" s="252"/>
      <c r="E59" s="252"/>
      <c r="F59" s="252"/>
      <c r="G59" s="252"/>
      <c r="H59" s="252"/>
      <c r="I59" s="252"/>
      <c r="J59" s="253"/>
    </row>
    <row r="60" spans="1:15" s="1" customFormat="1" ht="3" customHeight="1" x14ac:dyDescent="0.3">
      <c r="A60" s="104"/>
      <c r="B60" s="57"/>
      <c r="C60" s="57"/>
      <c r="D60" s="57"/>
      <c r="E60" s="57"/>
      <c r="F60" s="57"/>
      <c r="G60" s="57"/>
      <c r="H60" s="57"/>
      <c r="I60" s="57"/>
      <c r="J60" s="105"/>
      <c r="K60" s="2"/>
      <c r="L60" s="2"/>
    </row>
    <row r="61" spans="1:15" ht="15.75" customHeight="1" x14ac:dyDescent="0.3">
      <c r="A61" s="195" t="s">
        <v>220</v>
      </c>
      <c r="B61" s="196"/>
      <c r="C61" s="196"/>
      <c r="D61" s="196"/>
      <c r="E61" s="196"/>
      <c r="F61" s="196"/>
      <c r="G61" s="196"/>
      <c r="H61" s="196"/>
      <c r="I61" s="196"/>
      <c r="J61" s="197"/>
    </row>
    <row r="62" spans="1:15" s="1" customFormat="1" ht="3" customHeight="1" x14ac:dyDescent="0.3">
      <c r="A62" s="106"/>
      <c r="B62" s="59"/>
      <c r="C62" s="59"/>
      <c r="D62" s="59"/>
      <c r="E62" s="59"/>
      <c r="F62" s="59"/>
      <c r="G62" s="59"/>
      <c r="H62" s="59"/>
      <c r="I62" s="59"/>
      <c r="J62" s="107"/>
      <c r="K62" s="2"/>
      <c r="L62" s="2"/>
    </row>
    <row r="63" spans="1:15" s="20" customFormat="1" ht="33" customHeight="1" x14ac:dyDescent="0.3">
      <c r="A63" s="246" t="s">
        <v>183</v>
      </c>
      <c r="B63" s="247"/>
      <c r="C63" s="247"/>
      <c r="D63" s="247"/>
      <c r="E63" s="247"/>
      <c r="F63" s="247"/>
      <c r="G63" s="247"/>
      <c r="H63" s="247"/>
      <c r="I63" s="247"/>
      <c r="J63" s="248"/>
      <c r="K63" s="21"/>
      <c r="L63" s="21"/>
    </row>
    <row r="64" spans="1:15" s="1" customFormat="1" ht="3" customHeight="1" x14ac:dyDescent="0.3">
      <c r="A64" s="104"/>
      <c r="B64" s="57"/>
      <c r="C64" s="57"/>
      <c r="D64" s="57"/>
      <c r="E64" s="57"/>
      <c r="F64" s="57"/>
      <c r="G64" s="57"/>
      <c r="H64" s="57"/>
      <c r="I64" s="57"/>
      <c r="J64" s="105"/>
      <c r="K64" s="2"/>
      <c r="L64" s="2"/>
    </row>
    <row r="65" spans="1:10" ht="48.75" customHeight="1" thickBot="1" x14ac:dyDescent="0.35">
      <c r="A65" s="249"/>
      <c r="B65" s="250"/>
      <c r="C65" s="250"/>
      <c r="D65" s="250"/>
      <c r="E65" s="250"/>
      <c r="F65" s="250"/>
      <c r="G65" s="250"/>
      <c r="H65" s="250"/>
      <c r="I65" s="250"/>
      <c r="J65" s="251"/>
    </row>
    <row r="66" spans="1:10" ht="14.25" customHeight="1" thickTop="1" x14ac:dyDescent="0.3">
      <c r="A66" s="245" t="s">
        <v>221</v>
      </c>
      <c r="B66" s="245"/>
      <c r="C66" s="245"/>
      <c r="D66" s="245"/>
      <c r="E66" s="245"/>
      <c r="F66" s="245"/>
      <c r="G66" s="245"/>
      <c r="H66" s="245"/>
      <c r="I66" s="245"/>
      <c r="J66" s="245"/>
    </row>
    <row r="67" spans="1:10" s="34" customFormat="1" x14ac:dyDescent="0.3"/>
    <row r="68" spans="1:10" s="34" customFormat="1" ht="79.5" customHeight="1" x14ac:dyDescent="0.3"/>
    <row r="69" spans="1:10" s="34" customFormat="1" x14ac:dyDescent="0.3"/>
    <row r="70" spans="1:10" s="34" customFormat="1" x14ac:dyDescent="0.3"/>
    <row r="71" spans="1:10" s="34" customFormat="1" x14ac:dyDescent="0.3"/>
    <row r="72" spans="1:10" s="34" customFormat="1" x14ac:dyDescent="0.3"/>
    <row r="73" spans="1:10" s="34" customFormat="1" x14ac:dyDescent="0.3"/>
    <row r="74" spans="1:10" s="34" customFormat="1" x14ac:dyDescent="0.3"/>
    <row r="84" spans="2:10" x14ac:dyDescent="0.3">
      <c r="B84" s="241"/>
      <c r="C84" s="241"/>
      <c r="D84" s="241"/>
      <c r="E84" s="241"/>
      <c r="F84" s="241"/>
      <c r="G84" s="241"/>
      <c r="H84" s="241"/>
      <c r="I84" s="241"/>
      <c r="J84" s="242"/>
    </row>
    <row r="85" spans="2:10" x14ac:dyDescent="0.3">
      <c r="B85" s="243"/>
      <c r="C85" s="243"/>
      <c r="D85" s="243"/>
      <c r="E85" s="243"/>
      <c r="F85" s="243"/>
      <c r="G85" s="243"/>
      <c r="H85" s="243"/>
      <c r="I85" s="243"/>
      <c r="J85" s="244"/>
    </row>
    <row r="86" spans="2:10" x14ac:dyDescent="0.3">
      <c r="B86" s="241"/>
      <c r="C86" s="241"/>
      <c r="D86" s="241"/>
      <c r="E86" s="241"/>
      <c r="F86" s="241"/>
      <c r="G86" s="241"/>
      <c r="H86" s="241"/>
      <c r="I86" s="241"/>
      <c r="J86" s="242"/>
    </row>
    <row r="87" spans="2:10" x14ac:dyDescent="0.3">
      <c r="B87" s="243"/>
      <c r="C87" s="243"/>
      <c r="D87" s="243"/>
      <c r="E87" s="243"/>
      <c r="F87" s="243"/>
      <c r="G87" s="243"/>
      <c r="H87" s="243"/>
      <c r="I87" s="243"/>
      <c r="J87" s="244"/>
    </row>
    <row r="89" spans="2:10" x14ac:dyDescent="0.3">
      <c r="B89" s="155"/>
      <c r="C89" s="155"/>
      <c r="D89" s="155"/>
      <c r="E89" s="155"/>
      <c r="F89" s="155"/>
      <c r="G89" s="155"/>
      <c r="H89" s="155"/>
      <c r="I89" s="155"/>
      <c r="J89" s="156"/>
    </row>
    <row r="90" spans="2:10" x14ac:dyDescent="0.3">
      <c r="B90" s="243"/>
      <c r="C90" s="243"/>
      <c r="D90" s="243"/>
      <c r="E90" s="243"/>
      <c r="F90" s="243"/>
      <c r="G90" s="243"/>
      <c r="H90" s="243"/>
      <c r="I90" s="243"/>
      <c r="J90" s="244"/>
    </row>
    <row r="91" spans="2:10" x14ac:dyDescent="0.3">
      <c r="B91" s="241"/>
      <c r="C91" s="241"/>
      <c r="D91" s="241"/>
      <c r="E91" s="241"/>
      <c r="F91" s="241"/>
      <c r="G91" s="241"/>
      <c r="H91" s="241"/>
      <c r="I91" s="241"/>
      <c r="J91" s="242"/>
    </row>
    <row r="92" spans="2:10" x14ac:dyDescent="0.3">
      <c r="B92" s="243"/>
      <c r="C92" s="243"/>
      <c r="D92" s="243"/>
      <c r="E92" s="243"/>
      <c r="F92" s="243"/>
      <c r="G92" s="243"/>
      <c r="H92" s="243"/>
      <c r="I92" s="243"/>
      <c r="J92" s="244"/>
    </row>
  </sheetData>
  <sheetProtection formatCells="0" formatColumns="0" formatRows="0" insertRows="0" deleteRows="0" pivotTables="0"/>
  <mergeCells count="59">
    <mergeCell ref="B91:J91"/>
    <mergeCell ref="B92:J92"/>
    <mergeCell ref="B52:J52"/>
    <mergeCell ref="B84:J84"/>
    <mergeCell ref="B85:J85"/>
    <mergeCell ref="B86:J86"/>
    <mergeCell ref="B87:J87"/>
    <mergeCell ref="B90:J90"/>
    <mergeCell ref="A66:J66"/>
    <mergeCell ref="A63:J63"/>
    <mergeCell ref="A65:J65"/>
    <mergeCell ref="A61:J61"/>
    <mergeCell ref="B59:J59"/>
    <mergeCell ref="B11:J11"/>
    <mergeCell ref="B1:J1"/>
    <mergeCell ref="D2:H2"/>
    <mergeCell ref="D3:H3"/>
    <mergeCell ref="B2:C2"/>
    <mergeCell ref="B3:C3"/>
    <mergeCell ref="A4:J4"/>
    <mergeCell ref="A5:J5"/>
    <mergeCell ref="A6:J6"/>
    <mergeCell ref="A7:J7"/>
    <mergeCell ref="A8:J8"/>
    <mergeCell ref="A9:J9"/>
    <mergeCell ref="A10:J10"/>
    <mergeCell ref="A17:J17"/>
    <mergeCell ref="B15:J15"/>
    <mergeCell ref="B29:J29"/>
    <mergeCell ref="B30:J30"/>
    <mergeCell ref="B31:J31"/>
    <mergeCell ref="A34:J34"/>
    <mergeCell ref="C19:J19"/>
    <mergeCell ref="C21:J21"/>
    <mergeCell ref="C23:J23"/>
    <mergeCell ref="A27:J27"/>
    <mergeCell ref="B25:J25"/>
    <mergeCell ref="A48:J48"/>
    <mergeCell ref="G43:H43"/>
    <mergeCell ref="C43:D43"/>
    <mergeCell ref="A50:J50"/>
    <mergeCell ref="B58:J58"/>
    <mergeCell ref="E43:F43"/>
    <mergeCell ref="B14:J14"/>
    <mergeCell ref="I43:J43"/>
    <mergeCell ref="B57:J57"/>
    <mergeCell ref="A39:B39"/>
    <mergeCell ref="I39:J39"/>
    <mergeCell ref="I38:J38"/>
    <mergeCell ref="A38:B38"/>
    <mergeCell ref="C38:E38"/>
    <mergeCell ref="C39:E39"/>
    <mergeCell ref="F38:H38"/>
    <mergeCell ref="F39:H39"/>
    <mergeCell ref="B54:J54"/>
    <mergeCell ref="B53:J53"/>
    <mergeCell ref="B55:J55"/>
    <mergeCell ref="A41:J41"/>
    <mergeCell ref="A36:J36"/>
  </mergeCells>
  <dataValidations disablePrompts="1" xWindow="583" yWindow="648" count="12">
    <dataValidation allowBlank="1" sqref="A11"/>
    <dataValidation allowBlank="1" showInputMessage="1" prompt="Nombre del capítulo" sqref="B11:J11"/>
    <dataValidation allowBlank="1" showInputMessage="1" showErrorMessage="1" prompt="¿A quién va dirigido el programa?, ¿qué característica tiene esta población que requiere ser beneficiada?" sqref="B31:J32"/>
    <dataValidation allowBlank="1" showInputMessage="1" showErrorMessage="1" prompt="Nombre del producto" sqref="B52:J52 B84:J84"/>
    <dataValidation allowBlank="1" showInputMessage="1" showErrorMessage="1" prompt="Presupuesto del programa" sqref="A39:C39 F39"/>
    <dataValidation allowBlank="1" showInputMessage="1" showErrorMessage="1" prompt="¿En qué consiste el programa?" sqref="B30:J30"/>
    <dataValidation allowBlank="1" showInputMessage="1" showErrorMessage="1" prompt="Nombre de cada producto" sqref="A44:A46"/>
    <dataValidation allowBlank="1" showInputMessage="1" showErrorMessage="1" prompt="Nombre del indicador" sqref="B44:B46"/>
    <dataValidation allowBlank="1" showInputMessage="1" showErrorMessage="1" prompt="Meta anual del indicador" sqref="C44:C46 E44"/>
    <dataValidation allowBlank="1" showInputMessage="1" showErrorMessage="1" prompt="Monto presupuestado para el producto" sqref="F44 D44:D46 E45:F45"/>
    <dataValidation allowBlank="1" showInputMessage="1" showErrorMessage="1" prompt="Meta alcanzada en el trimestre" sqref="G44:G46"/>
    <dataValidation allowBlank="1" showInputMessage="1" showErrorMessage="1" prompt="Monto ejecutado en el trimestre" sqref="H44:H46"/>
  </dataValidations>
  <printOptions horizontalCentered="1"/>
  <pageMargins left="0.70866141732283505" right="0.70866141732283505" top="0.74803149606299202" bottom="0.74803149606299202" header="0.31496062992126" footer="0.31496062992126"/>
  <pageSetup scale="50" orientation="portrait" r:id="rId1"/>
  <headerFooter alignWithMargins="0">
    <oddFooter>&amp;RPágina &amp;P</oddFooter>
  </headerFooter>
  <drawing r:id="rId2"/>
  <tableParts count="1">
    <tablePart r:id="rId3"/>
  </tableParts>
  <extLst>
    <ext xmlns:x14="http://schemas.microsoft.com/office/spreadsheetml/2009/9/main" uri="{CCE6A557-97BC-4b89-ADB6-D9C93CAAB3DF}">
      <x14:dataValidations xmlns:xm="http://schemas.microsoft.com/office/excel/2006/main" disablePrompts="1" xWindow="583" yWindow="648" count="1">
        <x14:dataValidation type="list" allowBlank="1" showInputMessage="1" showErrorMessage="1" promptTitle="Código" prompt="Digitar/seleccionar el código del Objetivo Específico actual">
          <x14:formula1>
            <xm:f>'Validacion datos'!$D$7:$D$64</xm:f>
          </x14:formula1>
          <xm:sqref>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showGridLines="0" view="pageBreakPreview" zoomScale="80" zoomScaleNormal="90" zoomScaleSheetLayoutView="80" workbookViewId="0">
      <selection activeCell="B55" sqref="B55:J55"/>
    </sheetView>
  </sheetViews>
  <sheetFormatPr baseColWidth="10" defaultColWidth="11.44140625" defaultRowHeight="14.4" x14ac:dyDescent="0.3"/>
  <cols>
    <col min="1" max="1" width="43.33203125" style="34" customWidth="1"/>
    <col min="2" max="2" width="29.6640625" style="34" customWidth="1"/>
    <col min="3" max="3" width="18.109375" style="34" customWidth="1"/>
    <col min="4" max="4" width="20.88671875" style="34" customWidth="1"/>
    <col min="5" max="5" width="16.5546875" style="34" customWidth="1"/>
    <col min="6" max="6" width="17.44140625" style="34" customWidth="1"/>
    <col min="7" max="7" width="17.109375" style="34" customWidth="1"/>
    <col min="8" max="8" width="18.109375" style="34" customWidth="1"/>
    <col min="9" max="11" width="21.109375" style="34" customWidth="1"/>
    <col min="12" max="12" width="26.109375" style="34" customWidth="1"/>
    <col min="13" max="13" width="20.44140625" style="120" bestFit="1" customWidth="1"/>
    <col min="14" max="14" width="17.5546875" style="34" bestFit="1" customWidth="1"/>
    <col min="15" max="15" width="16.109375" style="34" bestFit="1" customWidth="1"/>
    <col min="16" max="16" width="15.33203125" style="34" bestFit="1" customWidth="1"/>
    <col min="17" max="17" width="15.109375" style="34" bestFit="1" customWidth="1"/>
    <col min="18" max="16384" width="11.44140625" style="34"/>
  </cols>
  <sheetData>
    <row r="1" spans="1:13" s="20" customFormat="1" ht="27.75" customHeight="1" thickBot="1" x14ac:dyDescent="0.35">
      <c r="A1" s="88"/>
      <c r="B1" s="256" t="s">
        <v>188</v>
      </c>
      <c r="C1" s="257"/>
      <c r="D1" s="257"/>
      <c r="E1" s="257"/>
      <c r="F1" s="257"/>
      <c r="G1" s="257"/>
      <c r="H1" s="257"/>
      <c r="I1" s="257"/>
      <c r="J1" s="258"/>
      <c r="M1" s="119"/>
    </row>
    <row r="2" spans="1:13" s="20" customFormat="1" ht="21" customHeight="1" thickBot="1" x14ac:dyDescent="0.35">
      <c r="A2" s="89"/>
      <c r="B2" s="259" t="s">
        <v>15</v>
      </c>
      <c r="C2" s="260"/>
      <c r="D2" s="259" t="s">
        <v>16</v>
      </c>
      <c r="E2" s="260"/>
      <c r="F2" s="260"/>
      <c r="G2" s="260"/>
      <c r="H2" s="261"/>
      <c r="I2" s="72" t="s">
        <v>17</v>
      </c>
      <c r="J2" s="90" t="s">
        <v>18</v>
      </c>
      <c r="M2" s="119"/>
    </row>
    <row r="3" spans="1:13" s="20" customFormat="1" ht="54" customHeight="1" x14ac:dyDescent="0.3">
      <c r="A3" s="89"/>
      <c r="B3" s="262" t="s">
        <v>19</v>
      </c>
      <c r="C3" s="263"/>
      <c r="D3" s="262" t="s">
        <v>224</v>
      </c>
      <c r="E3" s="263"/>
      <c r="F3" s="263"/>
      <c r="G3" s="263"/>
      <c r="H3" s="264"/>
      <c r="I3" s="99">
        <v>43846</v>
      </c>
      <c r="J3" s="100">
        <v>5</v>
      </c>
      <c r="M3" s="119"/>
    </row>
    <row r="4" spans="1:13" s="20" customFormat="1" ht="3" customHeight="1" x14ac:dyDescent="0.3">
      <c r="A4" s="265"/>
      <c r="B4" s="266"/>
      <c r="C4" s="266"/>
      <c r="D4" s="266"/>
      <c r="E4" s="266"/>
      <c r="F4" s="266"/>
      <c r="G4" s="266"/>
      <c r="H4" s="266"/>
      <c r="I4" s="266"/>
      <c r="J4" s="267"/>
      <c r="M4" s="119"/>
    </row>
    <row r="5" spans="1:13" s="20" customFormat="1" ht="3" customHeight="1" x14ac:dyDescent="0.3">
      <c r="A5" s="268"/>
      <c r="B5" s="269"/>
      <c r="C5" s="269"/>
      <c r="D5" s="269"/>
      <c r="E5" s="269"/>
      <c r="F5" s="269"/>
      <c r="G5" s="269"/>
      <c r="H5" s="269"/>
      <c r="I5" s="269"/>
      <c r="J5" s="270"/>
      <c r="M5" s="119"/>
    </row>
    <row r="6" spans="1:13" s="20" customFormat="1" ht="3" customHeight="1" x14ac:dyDescent="0.3">
      <c r="A6" s="271"/>
      <c r="B6" s="272"/>
      <c r="C6" s="272"/>
      <c r="D6" s="272"/>
      <c r="E6" s="272"/>
      <c r="F6" s="272"/>
      <c r="G6" s="272"/>
      <c r="H6" s="272"/>
      <c r="I6" s="272"/>
      <c r="J6" s="273"/>
      <c r="M6" s="119"/>
    </row>
    <row r="7" spans="1:13" s="20" customFormat="1" x14ac:dyDescent="0.3">
      <c r="A7" s="274" t="s">
        <v>202</v>
      </c>
      <c r="B7" s="275"/>
      <c r="C7" s="275"/>
      <c r="D7" s="275"/>
      <c r="E7" s="275"/>
      <c r="F7" s="275"/>
      <c r="G7" s="275"/>
      <c r="H7" s="275"/>
      <c r="I7" s="275"/>
      <c r="J7" s="276"/>
      <c r="M7" s="119"/>
    </row>
    <row r="8" spans="1:13" s="20" customFormat="1" ht="3" customHeight="1" x14ac:dyDescent="0.3">
      <c r="A8" s="271"/>
      <c r="B8" s="272"/>
      <c r="C8" s="272"/>
      <c r="D8" s="272"/>
      <c r="E8" s="272"/>
      <c r="F8" s="272"/>
      <c r="G8" s="272"/>
      <c r="H8" s="272"/>
      <c r="I8" s="272"/>
      <c r="J8" s="273"/>
      <c r="M8" s="119"/>
    </row>
    <row r="9" spans="1:13" s="20" customFormat="1" x14ac:dyDescent="0.3">
      <c r="A9" s="277" t="s">
        <v>20</v>
      </c>
      <c r="B9" s="278"/>
      <c r="C9" s="278"/>
      <c r="D9" s="278"/>
      <c r="E9" s="278"/>
      <c r="F9" s="278"/>
      <c r="G9" s="278"/>
      <c r="H9" s="278"/>
      <c r="I9" s="278"/>
      <c r="J9" s="279"/>
      <c r="M9" s="119"/>
    </row>
    <row r="10" spans="1:13" s="20" customFormat="1" ht="3" customHeight="1" x14ac:dyDescent="0.3">
      <c r="A10" s="254"/>
      <c r="B10" s="239"/>
      <c r="C10" s="239"/>
      <c r="D10" s="239"/>
      <c r="E10" s="239"/>
      <c r="F10" s="239"/>
      <c r="G10" s="239"/>
      <c r="H10" s="239"/>
      <c r="I10" s="239"/>
      <c r="J10" s="255"/>
      <c r="M10" s="119"/>
    </row>
    <row r="11" spans="1:13" ht="15" customHeight="1" x14ac:dyDescent="0.3">
      <c r="A11" s="73" t="s">
        <v>21</v>
      </c>
      <c r="B11" s="214" t="s">
        <v>225</v>
      </c>
      <c r="C11" s="215"/>
      <c r="D11" s="215"/>
      <c r="E11" s="215"/>
      <c r="F11" s="215"/>
      <c r="G11" s="215"/>
      <c r="H11" s="215"/>
      <c r="I11" s="215"/>
      <c r="J11" s="216"/>
      <c r="K11" s="20"/>
      <c r="L11" s="20"/>
    </row>
    <row r="12" spans="1:13" s="20" customFormat="1" x14ac:dyDescent="0.3">
      <c r="A12" s="53" t="s">
        <v>197</v>
      </c>
      <c r="B12" s="54" t="s">
        <v>226</v>
      </c>
      <c r="C12" s="55"/>
      <c r="D12" s="55"/>
      <c r="E12" s="55"/>
      <c r="F12" s="55"/>
      <c r="G12" s="55"/>
      <c r="H12" s="55"/>
      <c r="I12" s="55"/>
      <c r="J12" s="103"/>
      <c r="M12" s="119"/>
    </row>
    <row r="13" spans="1:13" s="20" customFormat="1" ht="15" customHeight="1" x14ac:dyDescent="0.3">
      <c r="A13" s="53" t="s">
        <v>212</v>
      </c>
      <c r="B13" s="56" t="s">
        <v>227</v>
      </c>
      <c r="C13" s="55"/>
      <c r="D13" s="55"/>
      <c r="E13" s="55"/>
      <c r="F13" s="55"/>
      <c r="G13" s="55"/>
      <c r="H13" s="55"/>
      <c r="I13" s="55"/>
      <c r="J13" s="103"/>
      <c r="M13" s="119"/>
    </row>
    <row r="14" spans="1:13" ht="41.25" customHeight="1" x14ac:dyDescent="0.3">
      <c r="A14" s="73" t="s">
        <v>186</v>
      </c>
      <c r="B14" s="175" t="s">
        <v>228</v>
      </c>
      <c r="C14" s="176"/>
      <c r="D14" s="176"/>
      <c r="E14" s="176"/>
      <c r="F14" s="176"/>
      <c r="G14" s="176"/>
      <c r="H14" s="176"/>
      <c r="I14" s="176"/>
      <c r="J14" s="177"/>
    </row>
    <row r="15" spans="1:13" ht="51.75" customHeight="1" x14ac:dyDescent="0.3">
      <c r="A15" s="73" t="s">
        <v>187</v>
      </c>
      <c r="B15" s="175" t="s">
        <v>229</v>
      </c>
      <c r="C15" s="176"/>
      <c r="D15" s="176"/>
      <c r="E15" s="176"/>
      <c r="F15" s="176"/>
      <c r="G15" s="176"/>
      <c r="H15" s="176"/>
      <c r="I15" s="176"/>
      <c r="J15" s="177"/>
    </row>
    <row r="16" spans="1:13" s="20" customFormat="1" ht="3" customHeight="1" x14ac:dyDescent="0.3">
      <c r="A16" s="76"/>
      <c r="B16" s="93"/>
      <c r="C16" s="93"/>
      <c r="D16" s="93"/>
      <c r="E16" s="93"/>
      <c r="F16" s="93"/>
      <c r="G16" s="93"/>
      <c r="H16" s="93"/>
      <c r="I16" s="93"/>
      <c r="J16" s="75"/>
      <c r="M16" s="119"/>
    </row>
    <row r="17" spans="1:16" ht="18.75" customHeight="1" x14ac:dyDescent="0.3">
      <c r="A17" s="274" t="s">
        <v>22</v>
      </c>
      <c r="B17" s="275"/>
      <c r="C17" s="275"/>
      <c r="D17" s="275"/>
      <c r="E17" s="275"/>
      <c r="F17" s="275"/>
      <c r="G17" s="275"/>
      <c r="H17" s="275"/>
      <c r="I17" s="275"/>
      <c r="J17" s="276"/>
    </row>
    <row r="18" spans="1:16" s="20" customFormat="1" ht="3" customHeight="1" x14ac:dyDescent="0.3">
      <c r="A18" s="74"/>
      <c r="B18" s="94"/>
      <c r="C18" s="94"/>
      <c r="D18" s="94"/>
      <c r="E18" s="94"/>
      <c r="F18" s="94"/>
      <c r="G18" s="94"/>
      <c r="H18" s="94"/>
      <c r="I18" s="94"/>
      <c r="J18" s="77"/>
      <c r="M18" s="119"/>
    </row>
    <row r="19" spans="1:16" x14ac:dyDescent="0.3">
      <c r="A19" s="73" t="s">
        <v>0</v>
      </c>
      <c r="B19" s="131">
        <v>2</v>
      </c>
      <c r="C19" s="281" t="s">
        <v>237</v>
      </c>
      <c r="D19" s="281"/>
      <c r="E19" s="281"/>
      <c r="F19" s="281"/>
      <c r="G19" s="281"/>
      <c r="H19" s="281"/>
      <c r="I19" s="281"/>
      <c r="J19" s="281"/>
    </row>
    <row r="20" spans="1:16" s="20" customFormat="1" ht="3" customHeight="1" x14ac:dyDescent="0.3">
      <c r="A20" s="74"/>
      <c r="B20" s="132">
        <v>2.4</v>
      </c>
      <c r="C20" s="132"/>
      <c r="D20" s="132"/>
      <c r="E20" s="132"/>
      <c r="F20" s="132"/>
      <c r="G20" s="132"/>
      <c r="H20" s="132"/>
      <c r="I20" s="132"/>
      <c r="J20" s="133"/>
      <c r="M20" s="119"/>
    </row>
    <row r="21" spans="1:16" x14ac:dyDescent="0.3">
      <c r="A21" s="73" t="s">
        <v>1</v>
      </c>
      <c r="B21" s="134">
        <v>2.4</v>
      </c>
      <c r="C21" s="281" t="s">
        <v>54</v>
      </c>
      <c r="D21" s="281"/>
      <c r="E21" s="281"/>
      <c r="F21" s="281"/>
      <c r="G21" s="281"/>
      <c r="H21" s="281"/>
      <c r="I21" s="281"/>
      <c r="J21" s="281"/>
      <c r="L21" s="20"/>
      <c r="M21" s="119"/>
      <c r="N21" s="20"/>
      <c r="O21" s="20"/>
      <c r="P21" s="20"/>
    </row>
    <row r="22" spans="1:16" s="20" customFormat="1" ht="3" customHeight="1" x14ac:dyDescent="0.3">
      <c r="A22" s="76"/>
      <c r="B22" s="135"/>
      <c r="C22" s="135"/>
      <c r="D22" s="135"/>
      <c r="E22" s="135"/>
      <c r="F22" s="135"/>
      <c r="G22" s="135"/>
      <c r="H22" s="135"/>
      <c r="I22" s="135"/>
      <c r="J22" s="136"/>
      <c r="M22" s="119"/>
    </row>
    <row r="23" spans="1:16" x14ac:dyDescent="0.3">
      <c r="A23" s="73" t="s">
        <v>2</v>
      </c>
      <c r="B23" s="137" t="s">
        <v>96</v>
      </c>
      <c r="C23" s="281" t="str">
        <f>IFERROR(VLOOKUP(B23,'[1]Validacion datos'!D8:E64,2,FALSE),"")</f>
        <v>Garantizar el acceso universal a servicios de agua potable y saneamiento, provistos con calidad y eficiencia</v>
      </c>
      <c r="D23" s="281"/>
      <c r="E23" s="281"/>
      <c r="F23" s="281"/>
      <c r="G23" s="281"/>
      <c r="H23" s="281"/>
      <c r="I23" s="281"/>
      <c r="J23" s="281"/>
    </row>
    <row r="24" spans="1:16" s="20" customFormat="1" ht="3" customHeight="1" x14ac:dyDescent="0.3">
      <c r="A24" s="74"/>
      <c r="B24" s="138" t="s">
        <v>240</v>
      </c>
      <c r="C24" s="139"/>
      <c r="D24" s="139"/>
      <c r="E24" s="139"/>
      <c r="F24" s="139"/>
      <c r="G24" s="139"/>
      <c r="H24" s="139"/>
      <c r="I24" s="139"/>
      <c r="J24" s="140"/>
      <c r="M24" s="119"/>
    </row>
    <row r="25" spans="1:16" ht="106.5" customHeight="1" x14ac:dyDescent="0.3">
      <c r="A25" s="73" t="s">
        <v>13</v>
      </c>
      <c r="B25" s="282" t="s">
        <v>240</v>
      </c>
      <c r="C25" s="282"/>
      <c r="D25" s="282"/>
      <c r="E25" s="282"/>
      <c r="F25" s="282"/>
      <c r="G25" s="282"/>
      <c r="H25" s="282"/>
      <c r="I25" s="282"/>
      <c r="J25" s="283"/>
      <c r="K25" s="20"/>
      <c r="L25" s="20"/>
      <c r="M25" s="119"/>
      <c r="N25" s="20"/>
      <c r="O25" s="20"/>
      <c r="P25" s="20"/>
    </row>
    <row r="26" spans="1:16" s="20" customFormat="1" ht="3" customHeight="1" x14ac:dyDescent="0.3">
      <c r="A26" s="76"/>
      <c r="B26" s="93"/>
      <c r="C26" s="93"/>
      <c r="D26" s="93"/>
      <c r="E26" s="93"/>
      <c r="F26" s="93"/>
      <c r="G26" s="93"/>
      <c r="H26" s="93"/>
      <c r="I26" s="93"/>
      <c r="J26" s="75"/>
      <c r="M26" s="119"/>
    </row>
    <row r="27" spans="1:16" ht="15.75" customHeight="1" x14ac:dyDescent="0.3">
      <c r="A27" s="274" t="s">
        <v>174</v>
      </c>
      <c r="B27" s="275"/>
      <c r="C27" s="275"/>
      <c r="D27" s="275"/>
      <c r="E27" s="275"/>
      <c r="F27" s="275"/>
      <c r="G27" s="275"/>
      <c r="H27" s="275"/>
      <c r="I27" s="275"/>
      <c r="J27" s="276"/>
    </row>
    <row r="28" spans="1:16" s="20" customFormat="1" ht="3" customHeight="1" x14ac:dyDescent="0.3">
      <c r="A28" s="74"/>
      <c r="B28" s="94"/>
      <c r="C28" s="94"/>
      <c r="D28" s="94"/>
      <c r="E28" s="94"/>
      <c r="F28" s="94"/>
      <c r="G28" s="94"/>
      <c r="H28" s="94"/>
      <c r="I28" s="94"/>
      <c r="J28" s="77"/>
      <c r="M28" s="119"/>
    </row>
    <row r="29" spans="1:16" ht="26.25" customHeight="1" x14ac:dyDescent="0.3">
      <c r="A29" s="73" t="s">
        <v>184</v>
      </c>
      <c r="B29" s="208" t="s">
        <v>204</v>
      </c>
      <c r="C29" s="208"/>
      <c r="D29" s="208"/>
      <c r="E29" s="208"/>
      <c r="F29" s="208"/>
      <c r="G29" s="208"/>
      <c r="H29" s="208"/>
      <c r="I29" s="208"/>
      <c r="J29" s="284"/>
    </row>
    <row r="30" spans="1:16" ht="57" customHeight="1" x14ac:dyDescent="0.3">
      <c r="A30" s="60" t="s">
        <v>185</v>
      </c>
      <c r="B30" s="210" t="s">
        <v>205</v>
      </c>
      <c r="C30" s="210"/>
      <c r="D30" s="210"/>
      <c r="E30" s="210"/>
      <c r="F30" s="210"/>
      <c r="G30" s="210"/>
      <c r="H30" s="210"/>
      <c r="I30" s="210"/>
      <c r="J30" s="285"/>
    </row>
    <row r="31" spans="1:16" x14ac:dyDescent="0.3">
      <c r="A31" s="98" t="s">
        <v>222</v>
      </c>
      <c r="B31" s="212" t="s">
        <v>233</v>
      </c>
      <c r="C31" s="212"/>
      <c r="D31" s="212"/>
      <c r="E31" s="212"/>
      <c r="F31" s="212"/>
      <c r="G31" s="212"/>
      <c r="H31" s="212"/>
      <c r="I31" s="212"/>
      <c r="J31" s="280"/>
    </row>
    <row r="32" spans="1:16" ht="22.5" hidden="1" customHeight="1" x14ac:dyDescent="0.3">
      <c r="A32" s="60" t="s">
        <v>213</v>
      </c>
      <c r="B32" s="67"/>
      <c r="C32" s="61"/>
      <c r="D32" s="61"/>
      <c r="E32" s="61"/>
      <c r="F32" s="61"/>
      <c r="G32" s="61"/>
      <c r="H32" s="61"/>
      <c r="I32" s="61"/>
      <c r="J32" s="62"/>
    </row>
    <row r="33" spans="1:17" s="20" customFormat="1" ht="3" customHeight="1" x14ac:dyDescent="0.3">
      <c r="A33" s="76"/>
      <c r="B33" s="93"/>
      <c r="C33" s="93"/>
      <c r="D33" s="93"/>
      <c r="E33" s="93"/>
      <c r="F33" s="93"/>
      <c r="G33" s="93"/>
      <c r="H33" s="93"/>
      <c r="I33" s="93"/>
      <c r="J33" s="75"/>
      <c r="M33" s="119"/>
    </row>
    <row r="34" spans="1:17" ht="15.75" customHeight="1" x14ac:dyDescent="0.3">
      <c r="A34" s="274" t="s">
        <v>176</v>
      </c>
      <c r="B34" s="275"/>
      <c r="C34" s="275"/>
      <c r="D34" s="275"/>
      <c r="E34" s="275"/>
      <c r="F34" s="275"/>
      <c r="G34" s="275"/>
      <c r="H34" s="275"/>
      <c r="I34" s="275"/>
      <c r="J34" s="276"/>
    </row>
    <row r="35" spans="1:17" s="20" customFormat="1" ht="3" customHeight="1" x14ac:dyDescent="0.3">
      <c r="A35" s="74"/>
      <c r="B35" s="94"/>
      <c r="C35" s="94"/>
      <c r="D35" s="94"/>
      <c r="E35" s="94"/>
      <c r="F35" s="94"/>
      <c r="G35" s="94"/>
      <c r="H35" s="94"/>
      <c r="I35" s="94"/>
      <c r="J35" s="77"/>
      <c r="M35" s="119"/>
    </row>
    <row r="36" spans="1:17" s="20" customFormat="1" x14ac:dyDescent="0.3">
      <c r="A36" s="277" t="s">
        <v>175</v>
      </c>
      <c r="B36" s="278"/>
      <c r="C36" s="278"/>
      <c r="D36" s="278"/>
      <c r="E36" s="278"/>
      <c r="F36" s="278"/>
      <c r="G36" s="278"/>
      <c r="H36" s="278"/>
      <c r="I36" s="278"/>
      <c r="J36" s="279"/>
      <c r="M36" s="119"/>
    </row>
    <row r="37" spans="1:17" s="20" customFormat="1" ht="3" customHeight="1" x14ac:dyDescent="0.3">
      <c r="A37" s="74"/>
      <c r="B37" s="94"/>
      <c r="C37" s="94"/>
      <c r="D37" s="94"/>
      <c r="E37" s="94"/>
      <c r="F37" s="94"/>
      <c r="G37" s="94"/>
      <c r="H37" s="94"/>
      <c r="I37" s="94"/>
      <c r="J37" s="77"/>
      <c r="M37" s="119"/>
    </row>
    <row r="38" spans="1:17" ht="15" customHeight="1" x14ac:dyDescent="0.3">
      <c r="A38" s="287" t="s">
        <v>3</v>
      </c>
      <c r="B38" s="288"/>
      <c r="C38" s="289" t="s">
        <v>10</v>
      </c>
      <c r="D38" s="293"/>
      <c r="E38" s="293"/>
      <c r="F38" s="293" t="s">
        <v>4</v>
      </c>
      <c r="G38" s="293"/>
      <c r="H38" s="288"/>
      <c r="I38" s="289" t="s">
        <v>12</v>
      </c>
      <c r="J38" s="290"/>
    </row>
    <row r="39" spans="1:17" x14ac:dyDescent="0.3">
      <c r="A39" s="291">
        <f>199210852+216249849</f>
        <v>415460701</v>
      </c>
      <c r="B39" s="191"/>
      <c r="C39" s="189">
        <f>272861355+295117146</f>
        <v>567978501</v>
      </c>
      <c r="D39" s="190"/>
      <c r="E39" s="191"/>
      <c r="F39" s="189">
        <f>25486808.22+26170192.69</f>
        <v>51657000.909999996</v>
      </c>
      <c r="G39" s="190"/>
      <c r="H39" s="191"/>
      <c r="I39" s="182">
        <f>IF(F39&gt;0,F39/C39,0)</f>
        <v>9.0948866583948393E-2</v>
      </c>
      <c r="J39" s="292"/>
    </row>
    <row r="40" spans="1:17" s="20" customFormat="1" x14ac:dyDescent="0.3">
      <c r="A40" s="277" t="s">
        <v>177</v>
      </c>
      <c r="B40" s="278"/>
      <c r="C40" s="278"/>
      <c r="D40" s="278"/>
      <c r="E40" s="278"/>
      <c r="F40" s="278"/>
      <c r="G40" s="278"/>
      <c r="H40" s="278"/>
      <c r="I40" s="278"/>
      <c r="J40" s="279"/>
      <c r="M40" s="119"/>
    </row>
    <row r="41" spans="1:17" s="20" customFormat="1" ht="3" customHeight="1" x14ac:dyDescent="0.3">
      <c r="A41" s="74"/>
      <c r="B41" s="94"/>
      <c r="C41" s="94"/>
      <c r="D41" s="94"/>
      <c r="E41" s="94"/>
      <c r="F41" s="94"/>
      <c r="G41" s="94"/>
      <c r="H41" s="94"/>
      <c r="I41" s="94"/>
      <c r="J41" s="77"/>
      <c r="M41" s="119"/>
    </row>
    <row r="42" spans="1:17" ht="17.25" customHeight="1" x14ac:dyDescent="0.3">
      <c r="A42" s="74"/>
      <c r="B42" s="94"/>
      <c r="C42" s="199" t="s">
        <v>5</v>
      </c>
      <c r="D42" s="200"/>
      <c r="E42" s="199" t="s">
        <v>214</v>
      </c>
      <c r="F42" s="200"/>
      <c r="G42" s="199" t="s">
        <v>14</v>
      </c>
      <c r="H42" s="199"/>
      <c r="I42" s="199" t="s">
        <v>9</v>
      </c>
      <c r="J42" s="286"/>
    </row>
    <row r="43" spans="1:17" ht="58.5" customHeight="1" x14ac:dyDescent="0.3">
      <c r="A43" s="95" t="s">
        <v>27</v>
      </c>
      <c r="B43" s="78" t="s">
        <v>26</v>
      </c>
      <c r="C43" s="78" t="s">
        <v>198</v>
      </c>
      <c r="D43" s="79" t="s">
        <v>199</v>
      </c>
      <c r="E43" s="79" t="s">
        <v>218</v>
      </c>
      <c r="F43" s="79" t="s">
        <v>215</v>
      </c>
      <c r="G43" s="79" t="s">
        <v>200</v>
      </c>
      <c r="H43" s="79" t="s">
        <v>201</v>
      </c>
      <c r="I43" s="79" t="s">
        <v>11</v>
      </c>
      <c r="J43" s="96" t="s">
        <v>8</v>
      </c>
      <c r="Q43" s="118"/>
    </row>
    <row r="44" spans="1:17" ht="72" customHeight="1" x14ac:dyDescent="0.3">
      <c r="A44" s="68" t="s">
        <v>234</v>
      </c>
      <c r="B44" s="69" t="s">
        <v>209</v>
      </c>
      <c r="C44" s="83">
        <v>79180456.459999993</v>
      </c>
      <c r="D44" s="83">
        <v>216249848</v>
      </c>
      <c r="E44" s="70">
        <v>19033763.57</v>
      </c>
      <c r="F44" s="70">
        <v>39761275.130000003</v>
      </c>
      <c r="G44" s="70">
        <v>19042886.82</v>
      </c>
      <c r="H44" s="70">
        <v>125401299.3</v>
      </c>
      <c r="I44" s="71">
        <f>+Tabla13[[#This Row],[Física 
(C)]]/Tabla13[[#This Row],[Física
(C )]]</f>
        <v>1.0004793192878774</v>
      </c>
      <c r="J44" s="80">
        <f>+Tabla13[[#This Row],[Financiera 
 (D)]]/Tabla13[[#This Row],[Financiera
(D)]]</f>
        <v>3.1538550735608664</v>
      </c>
      <c r="L44" s="32"/>
      <c r="N44" s="118">
        <f>+Tabla13[[#This Row],[Física 
(C)]]/Tabla13[[#This Row],[Física
(C )]]</f>
        <v>1.0004793192878774</v>
      </c>
      <c r="O44" s="118">
        <f>+Tabla13[[#This Row],[Financiera 
 (D)]]/Tabla13[[#This Row],[Financiera
(D)]]</f>
        <v>3.1538550735608664</v>
      </c>
      <c r="P44" s="121"/>
      <c r="Q44" s="120"/>
    </row>
    <row r="45" spans="1:17" ht="57.6" x14ac:dyDescent="0.3">
      <c r="A45" s="68" t="s">
        <v>235</v>
      </c>
      <c r="B45" s="69" t="s">
        <v>210</v>
      </c>
      <c r="C45" s="70">
        <v>20555172.66</v>
      </c>
      <c r="D45" s="70">
        <v>199210851.78999999</v>
      </c>
      <c r="E45" s="70">
        <v>5122539.49</v>
      </c>
      <c r="F45" s="70">
        <v>36628360.810000002</v>
      </c>
      <c r="G45" s="70">
        <v>4004083.3</v>
      </c>
      <c r="H45" s="153">
        <v>121127975.70999999</v>
      </c>
      <c r="I45" s="71">
        <f>+Tabla13[[#This Row],[Física 
(C)]]/Tabla13[[#This Row],[Física
(C )]]</f>
        <v>0.78165982084015118</v>
      </c>
      <c r="J45" s="80">
        <f>+Tabla13[[#This Row],[Financiera 
 (D)]]/Tabla13[[#This Row],[Financiera
(D)]]</f>
        <v>3.3069450292444027</v>
      </c>
      <c r="K45" s="35"/>
      <c r="L45" s="36"/>
      <c r="N45" s="118">
        <f>+Tabla13[[#This Row],[Física 
(C)]]/Tabla13[[#This Row],[Física
(C )]]</f>
        <v>0.78165982084015118</v>
      </c>
      <c r="O45" s="118">
        <f>+Tabla13[[#This Row],[Financiera 
 (D)]]/Tabla13[[#This Row],[Financiera
(D)]]</f>
        <v>3.3069450292444027</v>
      </c>
      <c r="P45" s="118"/>
      <c r="Q45" s="118"/>
    </row>
    <row r="46" spans="1:17" s="20" customFormat="1" ht="3" customHeight="1" x14ac:dyDescent="0.3">
      <c r="A46" s="74"/>
      <c r="B46" s="94"/>
      <c r="C46" s="94"/>
      <c r="D46" s="94"/>
      <c r="E46" s="94"/>
      <c r="F46" s="94"/>
      <c r="G46" s="94"/>
      <c r="H46" s="94"/>
      <c r="I46" s="94"/>
      <c r="J46" s="77"/>
      <c r="M46" s="119"/>
    </row>
    <row r="47" spans="1:17" s="20" customFormat="1" ht="6" customHeight="1" x14ac:dyDescent="0.3">
      <c r="A47" s="74"/>
      <c r="B47" s="94"/>
      <c r="C47" s="94"/>
      <c r="D47" s="94"/>
      <c r="E47" s="94"/>
      <c r="F47" s="94"/>
      <c r="G47" s="94"/>
      <c r="H47" s="94"/>
      <c r="I47" s="94"/>
      <c r="J47" s="77"/>
      <c r="M47" s="119"/>
    </row>
    <row r="48" spans="1:17" ht="15.75" customHeight="1" x14ac:dyDescent="0.3">
      <c r="A48" s="295" t="s">
        <v>178</v>
      </c>
      <c r="B48" s="296"/>
      <c r="C48" s="296"/>
      <c r="D48" s="296"/>
      <c r="E48" s="296"/>
      <c r="F48" s="296"/>
      <c r="G48" s="296"/>
      <c r="H48" s="296"/>
      <c r="I48" s="296"/>
      <c r="J48" s="297"/>
      <c r="N48" s="120"/>
      <c r="O48" s="120"/>
      <c r="P48" s="118"/>
    </row>
    <row r="49" spans="1:13" s="20" customFormat="1" ht="3" customHeight="1" x14ac:dyDescent="0.3">
      <c r="A49" s="74"/>
      <c r="B49" s="94"/>
      <c r="C49" s="94"/>
      <c r="D49" s="94"/>
      <c r="E49" s="94"/>
      <c r="F49" s="94"/>
      <c r="G49" s="94"/>
      <c r="H49" s="94"/>
      <c r="I49" s="94"/>
      <c r="J49" s="77"/>
      <c r="M49" s="119"/>
    </row>
    <row r="50" spans="1:13" s="20" customFormat="1" x14ac:dyDescent="0.3">
      <c r="A50" s="277" t="s">
        <v>179</v>
      </c>
      <c r="B50" s="278"/>
      <c r="C50" s="278"/>
      <c r="D50" s="278"/>
      <c r="E50" s="278"/>
      <c r="F50" s="278"/>
      <c r="G50" s="278"/>
      <c r="H50" s="278"/>
      <c r="I50" s="278"/>
      <c r="J50" s="279"/>
      <c r="M50" s="119"/>
    </row>
    <row r="51" spans="1:13" s="20" customFormat="1" ht="3" customHeight="1" x14ac:dyDescent="0.3">
      <c r="A51" s="76"/>
      <c r="B51" s="93"/>
      <c r="C51" s="93"/>
      <c r="D51" s="93"/>
      <c r="E51" s="93"/>
      <c r="F51" s="93"/>
      <c r="G51" s="93"/>
      <c r="H51" s="93"/>
      <c r="I51" s="93"/>
      <c r="J51" s="75"/>
      <c r="M51" s="119"/>
    </row>
    <row r="52" spans="1:13" s="20" customFormat="1" ht="43.5" customHeight="1" x14ac:dyDescent="0.3">
      <c r="A52" s="66" t="s">
        <v>180</v>
      </c>
      <c r="B52" s="321" t="s">
        <v>234</v>
      </c>
      <c r="C52" s="321"/>
      <c r="D52" s="321"/>
      <c r="E52" s="321"/>
      <c r="F52" s="321"/>
      <c r="G52" s="321"/>
      <c r="H52" s="321"/>
      <c r="I52" s="321"/>
      <c r="J52" s="174"/>
      <c r="M52" s="119"/>
    </row>
    <row r="53" spans="1:13" s="20" customFormat="1" ht="43.5" customHeight="1" x14ac:dyDescent="0.3">
      <c r="A53" s="81" t="s">
        <v>181</v>
      </c>
      <c r="B53" s="241" t="s">
        <v>246</v>
      </c>
      <c r="C53" s="241"/>
      <c r="D53" s="241"/>
      <c r="E53" s="241"/>
      <c r="F53" s="241"/>
      <c r="G53" s="241"/>
      <c r="H53" s="241"/>
      <c r="I53" s="241"/>
      <c r="J53" s="174"/>
      <c r="M53" s="119"/>
    </row>
    <row r="54" spans="1:13" s="20" customFormat="1" ht="43.5" customHeight="1" x14ac:dyDescent="0.3">
      <c r="A54" s="117" t="s">
        <v>7</v>
      </c>
      <c r="B54" s="241" t="s">
        <v>251</v>
      </c>
      <c r="C54" s="241"/>
      <c r="D54" s="241"/>
      <c r="E54" s="241"/>
      <c r="F54" s="241"/>
      <c r="G54" s="241"/>
      <c r="H54" s="241"/>
      <c r="I54" s="241"/>
      <c r="J54" s="242"/>
      <c r="M54" s="119"/>
    </row>
    <row r="55" spans="1:13" s="20" customFormat="1" ht="47.4" customHeight="1" x14ac:dyDescent="0.3">
      <c r="A55" s="117" t="s">
        <v>6</v>
      </c>
      <c r="B55" s="325" t="s">
        <v>253</v>
      </c>
      <c r="C55" s="325"/>
      <c r="D55" s="325"/>
      <c r="E55" s="325"/>
      <c r="F55" s="325"/>
      <c r="G55" s="325"/>
      <c r="H55" s="325"/>
      <c r="I55" s="325"/>
      <c r="J55" s="326"/>
      <c r="M55" s="119"/>
    </row>
    <row r="56" spans="1:13" ht="38.4" customHeight="1" x14ac:dyDescent="0.3">
      <c r="A56" s="66" t="s">
        <v>180</v>
      </c>
      <c r="B56" s="252" t="s">
        <v>235</v>
      </c>
      <c r="C56" s="252"/>
      <c r="D56" s="252"/>
      <c r="E56" s="252"/>
      <c r="F56" s="252"/>
      <c r="G56" s="252"/>
      <c r="H56" s="252"/>
      <c r="I56" s="252"/>
      <c r="J56" s="173"/>
      <c r="K56" s="37"/>
    </row>
    <row r="57" spans="1:13" ht="37.5" customHeight="1" x14ac:dyDescent="0.3">
      <c r="A57" s="81" t="s">
        <v>181</v>
      </c>
      <c r="B57" s="241" t="s">
        <v>247</v>
      </c>
      <c r="C57" s="241"/>
      <c r="D57" s="241"/>
      <c r="E57" s="241"/>
      <c r="F57" s="241"/>
      <c r="G57" s="241"/>
      <c r="H57" s="241"/>
      <c r="I57" s="241"/>
      <c r="J57" s="324"/>
      <c r="K57" s="38"/>
    </row>
    <row r="58" spans="1:13" ht="51.75" customHeight="1" x14ac:dyDescent="0.3">
      <c r="A58" s="117" t="s">
        <v>7</v>
      </c>
      <c r="B58" s="241" t="s">
        <v>254</v>
      </c>
      <c r="C58" s="241"/>
      <c r="D58" s="241"/>
      <c r="E58" s="241"/>
      <c r="F58" s="241"/>
      <c r="G58" s="241"/>
      <c r="H58" s="241"/>
      <c r="I58" s="241"/>
      <c r="J58" s="242"/>
      <c r="K58" s="38"/>
    </row>
    <row r="59" spans="1:13" ht="91.8" customHeight="1" x14ac:dyDescent="0.3">
      <c r="A59" s="117" t="s">
        <v>6</v>
      </c>
      <c r="B59" s="252" t="s">
        <v>255</v>
      </c>
      <c r="C59" s="252"/>
      <c r="D59" s="252"/>
      <c r="E59" s="252"/>
      <c r="F59" s="252"/>
      <c r="G59" s="252"/>
      <c r="H59" s="252"/>
      <c r="I59" s="252"/>
      <c r="J59" s="253"/>
      <c r="K59" s="38"/>
    </row>
    <row r="60" spans="1:13" s="24" customFormat="1" ht="15.75" customHeight="1" x14ac:dyDescent="0.3">
      <c r="A60" s="298" t="s">
        <v>220</v>
      </c>
      <c r="B60" s="196"/>
      <c r="C60" s="196"/>
      <c r="D60" s="196"/>
      <c r="E60" s="196"/>
      <c r="F60" s="196"/>
      <c r="G60" s="196"/>
      <c r="H60" s="196"/>
      <c r="I60" s="196"/>
      <c r="J60" s="299"/>
      <c r="M60" s="32"/>
    </row>
    <row r="61" spans="1:13" s="20" customFormat="1" ht="10.199999999999999" customHeight="1" x14ac:dyDescent="0.3">
      <c r="A61" s="300" t="s">
        <v>252</v>
      </c>
      <c r="B61" s="301"/>
      <c r="C61" s="301"/>
      <c r="D61" s="301"/>
      <c r="E61" s="301"/>
      <c r="F61" s="301"/>
      <c r="G61" s="301"/>
      <c r="H61" s="301"/>
      <c r="I61" s="301"/>
      <c r="J61" s="301"/>
      <c r="M61" s="119"/>
    </row>
    <row r="62" spans="1:13" ht="54.75" customHeight="1" thickBot="1" x14ac:dyDescent="0.35">
      <c r="A62" s="302"/>
      <c r="B62" s="302"/>
      <c r="C62" s="302"/>
      <c r="D62" s="302"/>
      <c r="E62" s="302"/>
      <c r="F62" s="302"/>
      <c r="G62" s="302"/>
      <c r="H62" s="302"/>
      <c r="I62" s="302"/>
      <c r="J62" s="302"/>
      <c r="K62" s="38"/>
    </row>
    <row r="63" spans="1:13" ht="14.25" customHeight="1" thickTop="1" x14ac:dyDescent="0.3">
      <c r="A63" s="294" t="s">
        <v>206</v>
      </c>
      <c r="B63" s="294"/>
      <c r="C63" s="294"/>
      <c r="D63" s="294"/>
      <c r="E63" s="294"/>
      <c r="F63" s="294"/>
      <c r="G63" s="294"/>
      <c r="H63" s="294"/>
      <c r="I63" s="294"/>
      <c r="J63" s="294"/>
    </row>
    <row r="64" spans="1:13" ht="14.25" customHeight="1" x14ac:dyDescent="0.3">
      <c r="A64" s="87"/>
      <c r="B64" s="87"/>
      <c r="C64" s="87"/>
      <c r="D64" s="87"/>
      <c r="E64" s="87"/>
      <c r="F64" s="87"/>
      <c r="G64" s="87"/>
      <c r="H64" s="87"/>
      <c r="I64" s="87"/>
      <c r="J64" s="87"/>
    </row>
    <row r="65" spans="1:10" ht="14.25" customHeight="1" x14ac:dyDescent="0.3">
      <c r="A65" s="87"/>
      <c r="B65" s="87"/>
      <c r="C65" s="87"/>
      <c r="D65" s="87"/>
      <c r="E65" s="87"/>
      <c r="F65" s="87"/>
      <c r="G65" s="87"/>
      <c r="H65" s="87"/>
      <c r="I65" s="87"/>
      <c r="J65" s="87"/>
    </row>
    <row r="66" spans="1:10" ht="14.25" customHeight="1" x14ac:dyDescent="0.3">
      <c r="A66" s="87"/>
      <c r="B66" s="87"/>
      <c r="C66" s="87"/>
      <c r="D66" s="87"/>
      <c r="E66" s="87"/>
      <c r="F66" s="87"/>
      <c r="G66" s="87"/>
      <c r="H66" s="87"/>
      <c r="I66" s="87"/>
      <c r="J66" s="87"/>
    </row>
    <row r="67" spans="1:10" ht="14.25" customHeight="1" x14ac:dyDescent="0.3">
      <c r="A67" s="87"/>
      <c r="B67" s="87"/>
      <c r="C67" s="87"/>
      <c r="D67" s="87"/>
      <c r="E67" s="87"/>
      <c r="F67" s="87"/>
      <c r="G67" s="87"/>
      <c r="H67" s="87"/>
      <c r="I67" s="87"/>
      <c r="J67" s="87"/>
    </row>
    <row r="68" spans="1:10" ht="14.25" customHeight="1" x14ac:dyDescent="0.3">
      <c r="A68" s="87"/>
      <c r="B68" s="87"/>
      <c r="C68" s="87"/>
      <c r="D68" s="87"/>
      <c r="E68" s="87"/>
      <c r="F68" s="87"/>
      <c r="G68" s="87"/>
      <c r="H68" s="87"/>
      <c r="I68" s="87"/>
      <c r="J68" s="87"/>
    </row>
    <row r="69" spans="1:10" ht="14.25" customHeight="1" x14ac:dyDescent="0.3">
      <c r="A69" s="87"/>
      <c r="B69" s="87"/>
      <c r="C69" s="87"/>
      <c r="D69" s="87"/>
      <c r="E69" s="87"/>
      <c r="F69" s="87"/>
      <c r="G69" s="87"/>
      <c r="H69" s="87"/>
      <c r="I69" s="87"/>
      <c r="J69" s="87"/>
    </row>
    <row r="70" spans="1:10" ht="14.25" customHeight="1" x14ac:dyDescent="0.3">
      <c r="A70" s="87"/>
      <c r="B70" s="87"/>
      <c r="C70" s="87"/>
      <c r="D70" s="87"/>
      <c r="E70" s="87"/>
      <c r="F70" s="87"/>
      <c r="G70" s="87"/>
      <c r="H70" s="87"/>
      <c r="I70" s="87"/>
      <c r="J70" s="87"/>
    </row>
  </sheetData>
  <sheetProtection formatCells="0" formatColumns="0" formatRows="0" insertRows="0" deleteRows="0" pivotTables="0"/>
  <mergeCells count="52">
    <mergeCell ref="A63:J63"/>
    <mergeCell ref="A48:J48"/>
    <mergeCell ref="A50:J50"/>
    <mergeCell ref="B57:J57"/>
    <mergeCell ref="B58:J58"/>
    <mergeCell ref="B59:J59"/>
    <mergeCell ref="A60:J60"/>
    <mergeCell ref="B52:I52"/>
    <mergeCell ref="B53:I53"/>
    <mergeCell ref="B56:I56"/>
    <mergeCell ref="B55:J55"/>
    <mergeCell ref="B54:J54"/>
    <mergeCell ref="A61:J62"/>
    <mergeCell ref="I42:J42"/>
    <mergeCell ref="A34:J34"/>
    <mergeCell ref="A36:J36"/>
    <mergeCell ref="A38:B38"/>
    <mergeCell ref="I38:J38"/>
    <mergeCell ref="A39:B39"/>
    <mergeCell ref="I39:J39"/>
    <mergeCell ref="A40:J40"/>
    <mergeCell ref="E42:F42"/>
    <mergeCell ref="C38:E38"/>
    <mergeCell ref="C39:E39"/>
    <mergeCell ref="F38:H38"/>
    <mergeCell ref="C42:D42"/>
    <mergeCell ref="G42:H42"/>
    <mergeCell ref="F39:H39"/>
    <mergeCell ref="B31:J31"/>
    <mergeCell ref="B11:J11"/>
    <mergeCell ref="B14:J14"/>
    <mergeCell ref="B15:J15"/>
    <mergeCell ref="A17:J17"/>
    <mergeCell ref="C19:J19"/>
    <mergeCell ref="C21:J21"/>
    <mergeCell ref="C23:J23"/>
    <mergeCell ref="B25:J25"/>
    <mergeCell ref="A27:J27"/>
    <mergeCell ref="B29:J29"/>
    <mergeCell ref="B30:J30"/>
    <mergeCell ref="A10:J10"/>
    <mergeCell ref="B1:J1"/>
    <mergeCell ref="B2:C2"/>
    <mergeCell ref="D2:H2"/>
    <mergeCell ref="B3:C3"/>
    <mergeCell ref="D3:H3"/>
    <mergeCell ref="A4:J4"/>
    <mergeCell ref="A5:J5"/>
    <mergeCell ref="A6:J6"/>
    <mergeCell ref="A7:J7"/>
    <mergeCell ref="A8:J8"/>
    <mergeCell ref="A9:J9"/>
  </mergeCells>
  <dataValidations count="13">
    <dataValidation allowBlank="1" showInputMessage="1" showErrorMessage="1" prompt="Monto ejecutado en el trimestre" sqref="H43 H45"/>
    <dataValidation allowBlank="1" showInputMessage="1" showErrorMessage="1" prompt="Meta alcanzada en el trimestre" sqref="G43:G45"/>
    <dataValidation allowBlank="1" showInputMessage="1" showErrorMessage="1" prompt="Monto presupuestado para el producto" sqref="D43:D45 F43 E44:E45 F45"/>
    <dataValidation allowBlank="1" showInputMessage="1" showErrorMessage="1" prompt="Meta anual del indicador" sqref="C43:C45 E43"/>
    <dataValidation allowBlank="1" showInputMessage="1" showErrorMessage="1" prompt="Nombre del indicador" sqref="B43:B45"/>
    <dataValidation allowBlank="1" showInputMessage="1" showErrorMessage="1" prompt="Nombre de cada producto" sqref="A43:A45"/>
    <dataValidation allowBlank="1" showInputMessage="1" showErrorMessage="1" prompt="¿En qué consiste el programa?" sqref="B30:J30"/>
    <dataValidation allowBlank="1" showInputMessage="1" showErrorMessage="1" prompt="Presupuesto del programa" sqref="F39 A39 C39"/>
    <dataValidation allowBlank="1" showInputMessage="1" showErrorMessage="1" prompt="¿En qué consiste el producto? su objetivo" sqref="B57:J57"/>
    <dataValidation allowBlank="1" showInputMessage="1" showErrorMessage="1" prompt="Nombre del producto" sqref="B56 J56"/>
    <dataValidation allowBlank="1" showInputMessage="1" showErrorMessage="1" prompt="¿A quién va dirigido el programa?, ¿qué característica tiene esta población que requiere ser beneficiada?" sqref="B31:J32"/>
    <dataValidation allowBlank="1" showInputMessage="1" prompt="Nombre del capítulo" sqref="B11:J11"/>
    <dataValidation allowBlank="1" sqref="A11"/>
  </dataValidations>
  <printOptions horizontalCentered="1"/>
  <pageMargins left="0.196850393700787" right="0.196850393700787" top="0.74803149606299202" bottom="0.74803149606299202" header="0.31496062992126" footer="0.31496062992126"/>
  <pageSetup scale="45" orientation="portrait" r:id="rId1"/>
  <headerFooter alignWithMargins="0">
    <oddFooter>&amp;RPágina &amp;P</oddFooter>
  </headerFooter>
  <rowBreaks count="1" manualBreakCount="1">
    <brk id="59" max="9" man="1"/>
  </rowBreaks>
  <colBreaks count="1" manualBreakCount="1">
    <brk id="10" max="80" man="1"/>
  </col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showGridLines="0" view="pageBreakPreview" zoomScale="83" zoomScaleNormal="90" zoomScaleSheetLayoutView="83" workbookViewId="0">
      <selection activeCell="B51" sqref="B51:J51"/>
    </sheetView>
  </sheetViews>
  <sheetFormatPr baseColWidth="10" defaultColWidth="11.44140625" defaultRowHeight="14.4" x14ac:dyDescent="0.3"/>
  <cols>
    <col min="1" max="1" width="32.88671875" style="34" customWidth="1"/>
    <col min="2" max="2" width="21.6640625" style="34" customWidth="1"/>
    <col min="3" max="10" width="15" style="34" customWidth="1"/>
    <col min="11" max="11" width="40.109375" style="34" hidden="1" customWidth="1"/>
    <col min="12" max="12" width="26.109375" style="34" hidden="1" customWidth="1"/>
    <col min="13" max="13" width="20.44140625" style="34" bestFit="1" customWidth="1"/>
    <col min="14" max="14" width="17.5546875" style="34" bestFit="1" customWidth="1"/>
    <col min="15" max="16384" width="11.44140625" style="34"/>
  </cols>
  <sheetData>
    <row r="1" spans="1:12" s="20" customFormat="1" ht="27.75" customHeight="1" thickBot="1" x14ac:dyDescent="0.35">
      <c r="A1" s="88"/>
      <c r="B1" s="256" t="s">
        <v>188</v>
      </c>
      <c r="C1" s="257"/>
      <c r="D1" s="257"/>
      <c r="E1" s="257"/>
      <c r="F1" s="257"/>
      <c r="G1" s="257"/>
      <c r="H1" s="257"/>
      <c r="I1" s="257"/>
      <c r="J1" s="258"/>
    </row>
    <row r="2" spans="1:12" s="20" customFormat="1" ht="21" customHeight="1" thickBot="1" x14ac:dyDescent="0.35">
      <c r="A2" s="89"/>
      <c r="B2" s="259" t="s">
        <v>15</v>
      </c>
      <c r="C2" s="260"/>
      <c r="D2" s="259" t="s">
        <v>16</v>
      </c>
      <c r="E2" s="260"/>
      <c r="F2" s="260"/>
      <c r="G2" s="260"/>
      <c r="H2" s="261"/>
      <c r="I2" s="72" t="s">
        <v>17</v>
      </c>
      <c r="J2" s="90" t="s">
        <v>18</v>
      </c>
    </row>
    <row r="3" spans="1:12" s="20" customFormat="1" ht="35.25" customHeight="1" thickBot="1" x14ac:dyDescent="0.35">
      <c r="A3" s="91"/>
      <c r="B3" s="303" t="s">
        <v>19</v>
      </c>
      <c r="C3" s="304"/>
      <c r="D3" s="303" t="s">
        <v>224</v>
      </c>
      <c r="E3" s="304"/>
      <c r="F3" s="304"/>
      <c r="G3" s="304"/>
      <c r="H3" s="305"/>
      <c r="I3" s="82">
        <v>43846</v>
      </c>
      <c r="J3" s="92">
        <v>5</v>
      </c>
    </row>
    <row r="4" spans="1:12" s="20" customFormat="1" ht="3" customHeight="1" x14ac:dyDescent="0.3">
      <c r="A4" s="306"/>
      <c r="B4" s="307"/>
      <c r="C4" s="307"/>
      <c r="D4" s="272"/>
      <c r="E4" s="272"/>
      <c r="F4" s="272"/>
      <c r="G4" s="272"/>
      <c r="H4" s="272"/>
      <c r="I4" s="307"/>
      <c r="J4" s="308"/>
    </row>
    <row r="5" spans="1:12" s="20" customFormat="1" ht="3" customHeight="1" x14ac:dyDescent="0.3">
      <c r="A5" s="268"/>
      <c r="B5" s="269"/>
      <c r="C5" s="269"/>
      <c r="D5" s="269"/>
      <c r="E5" s="269"/>
      <c r="F5" s="269"/>
      <c r="G5" s="269"/>
      <c r="H5" s="269"/>
      <c r="I5" s="269"/>
      <c r="J5" s="270"/>
    </row>
    <row r="6" spans="1:12" s="20" customFormat="1" ht="3" customHeight="1" x14ac:dyDescent="0.3">
      <c r="A6" s="271"/>
      <c r="B6" s="272"/>
      <c r="C6" s="272"/>
      <c r="D6" s="272"/>
      <c r="E6" s="272"/>
      <c r="F6" s="272"/>
      <c r="G6" s="272"/>
      <c r="H6" s="272"/>
      <c r="I6" s="272"/>
      <c r="J6" s="273"/>
    </row>
    <row r="7" spans="1:12" s="20" customFormat="1" x14ac:dyDescent="0.3">
      <c r="A7" s="274" t="s">
        <v>202</v>
      </c>
      <c r="B7" s="275"/>
      <c r="C7" s="275"/>
      <c r="D7" s="275"/>
      <c r="E7" s="275"/>
      <c r="F7" s="275"/>
      <c r="G7" s="275"/>
      <c r="H7" s="275"/>
      <c r="I7" s="275"/>
      <c r="J7" s="276"/>
      <c r="K7" s="39"/>
    </row>
    <row r="8" spans="1:12" s="20" customFormat="1" ht="3" customHeight="1" x14ac:dyDescent="0.3">
      <c r="A8" s="271"/>
      <c r="B8" s="272"/>
      <c r="C8" s="272"/>
      <c r="D8" s="272"/>
      <c r="E8" s="272"/>
      <c r="F8" s="272"/>
      <c r="G8" s="272"/>
      <c r="H8" s="272"/>
      <c r="I8" s="272"/>
      <c r="J8" s="273"/>
      <c r="K8" s="39"/>
    </row>
    <row r="9" spans="1:12" s="20" customFormat="1" x14ac:dyDescent="0.3">
      <c r="A9" s="277" t="s">
        <v>20</v>
      </c>
      <c r="B9" s="278"/>
      <c r="C9" s="278"/>
      <c r="D9" s="278"/>
      <c r="E9" s="278"/>
      <c r="F9" s="278"/>
      <c r="G9" s="278"/>
      <c r="H9" s="278"/>
      <c r="I9" s="278"/>
      <c r="J9" s="279"/>
      <c r="K9" s="39"/>
    </row>
    <row r="10" spans="1:12" s="20" customFormat="1" ht="3" customHeight="1" x14ac:dyDescent="0.3">
      <c r="A10" s="254"/>
      <c r="B10" s="239"/>
      <c r="C10" s="239"/>
      <c r="D10" s="239"/>
      <c r="E10" s="239"/>
      <c r="F10" s="239"/>
      <c r="G10" s="239"/>
      <c r="H10" s="239"/>
      <c r="I10" s="239"/>
      <c r="J10" s="255"/>
      <c r="K10" s="39"/>
    </row>
    <row r="11" spans="1:12" x14ac:dyDescent="0.3">
      <c r="A11" s="73" t="s">
        <v>21</v>
      </c>
      <c r="B11" s="214" t="s">
        <v>225</v>
      </c>
      <c r="C11" s="215"/>
      <c r="D11" s="215"/>
      <c r="E11" s="215"/>
      <c r="F11" s="215"/>
      <c r="G11" s="215"/>
      <c r="H11" s="215"/>
      <c r="I11" s="215"/>
      <c r="J11" s="216"/>
      <c r="K11" s="40"/>
      <c r="L11" s="20"/>
    </row>
    <row r="12" spans="1:12" s="20" customFormat="1" x14ac:dyDescent="0.3">
      <c r="A12" s="53" t="s">
        <v>197</v>
      </c>
      <c r="B12" s="54" t="s">
        <v>226</v>
      </c>
      <c r="C12" s="55"/>
      <c r="D12" s="55"/>
      <c r="E12" s="55"/>
      <c r="F12" s="55"/>
      <c r="G12" s="55"/>
      <c r="H12" s="55"/>
      <c r="I12" s="55"/>
      <c r="J12" s="103"/>
    </row>
    <row r="13" spans="1:12" s="20" customFormat="1" x14ac:dyDescent="0.3">
      <c r="A13" s="53" t="s">
        <v>212</v>
      </c>
      <c r="B13" s="56" t="s">
        <v>227</v>
      </c>
      <c r="C13" s="55"/>
      <c r="D13" s="55"/>
      <c r="E13" s="55"/>
      <c r="F13" s="55"/>
      <c r="G13" s="55"/>
      <c r="H13" s="55"/>
      <c r="I13" s="55"/>
      <c r="J13" s="103"/>
    </row>
    <row r="14" spans="1:12" ht="55.5" customHeight="1" x14ac:dyDescent="0.3">
      <c r="A14" s="73" t="s">
        <v>186</v>
      </c>
      <c r="B14" s="175" t="s">
        <v>228</v>
      </c>
      <c r="C14" s="176"/>
      <c r="D14" s="176"/>
      <c r="E14" s="176"/>
      <c r="F14" s="176"/>
      <c r="G14" s="176"/>
      <c r="H14" s="176"/>
      <c r="I14" s="176"/>
      <c r="J14" s="177"/>
      <c r="K14" s="41"/>
    </row>
    <row r="15" spans="1:12" ht="58.5" customHeight="1" x14ac:dyDescent="0.3">
      <c r="A15" s="73" t="s">
        <v>187</v>
      </c>
      <c r="B15" s="175" t="s">
        <v>229</v>
      </c>
      <c r="C15" s="176"/>
      <c r="D15" s="176"/>
      <c r="E15" s="176"/>
      <c r="F15" s="176"/>
      <c r="G15" s="176"/>
      <c r="H15" s="176"/>
      <c r="I15" s="176"/>
      <c r="J15" s="177"/>
      <c r="K15" s="41"/>
    </row>
    <row r="16" spans="1:12" s="20" customFormat="1" ht="3.75" customHeight="1" x14ac:dyDescent="0.3">
      <c r="A16" s="76"/>
      <c r="B16" s="93"/>
      <c r="C16" s="93"/>
      <c r="D16" s="93"/>
      <c r="E16" s="93"/>
      <c r="F16" s="93"/>
      <c r="G16" s="93"/>
      <c r="H16" s="93"/>
      <c r="I16" s="93"/>
      <c r="J16" s="75"/>
      <c r="K16" s="39"/>
    </row>
    <row r="17" spans="1:23" ht="18.75" customHeight="1" x14ac:dyDescent="0.3">
      <c r="A17" s="274" t="s">
        <v>22</v>
      </c>
      <c r="B17" s="275"/>
      <c r="C17" s="275"/>
      <c r="D17" s="275"/>
      <c r="E17" s="275"/>
      <c r="F17" s="275"/>
      <c r="G17" s="275"/>
      <c r="H17" s="275"/>
      <c r="I17" s="275"/>
      <c r="J17" s="276"/>
      <c r="K17" s="41"/>
    </row>
    <row r="18" spans="1:23" s="20" customFormat="1" ht="3" customHeight="1" x14ac:dyDescent="0.3">
      <c r="A18" s="74"/>
      <c r="B18" s="94"/>
      <c r="C18" s="94"/>
      <c r="D18" s="94"/>
      <c r="E18" s="94"/>
      <c r="F18" s="94"/>
      <c r="G18" s="94"/>
      <c r="H18" s="94"/>
      <c r="I18" s="94"/>
      <c r="J18" s="77"/>
      <c r="K18" s="40"/>
    </row>
    <row r="19" spans="1:23" ht="22.5" customHeight="1" x14ac:dyDescent="0.3">
      <c r="A19" s="73" t="s">
        <v>0</v>
      </c>
      <c r="B19" s="124">
        <v>2</v>
      </c>
      <c r="C19" s="309" t="s">
        <v>237</v>
      </c>
      <c r="D19" s="309"/>
      <c r="E19" s="309"/>
      <c r="F19" s="309"/>
      <c r="G19" s="309"/>
      <c r="H19" s="309"/>
      <c r="I19" s="309"/>
      <c r="J19" s="309"/>
      <c r="K19" s="41"/>
      <c r="L19" s="42"/>
      <c r="M19" s="42"/>
      <c r="N19" s="42"/>
      <c r="O19" s="42"/>
      <c r="P19" s="42"/>
      <c r="Q19" s="42"/>
      <c r="R19" s="42"/>
      <c r="S19" s="42"/>
      <c r="T19" s="42"/>
      <c r="U19" s="42"/>
      <c r="V19" s="42"/>
      <c r="W19" s="42"/>
    </row>
    <row r="20" spans="1:23" s="20" customFormat="1" ht="3" customHeight="1" x14ac:dyDescent="0.3">
      <c r="A20" s="74"/>
      <c r="B20" s="125"/>
      <c r="C20" s="125"/>
      <c r="D20" s="125"/>
      <c r="E20" s="125"/>
      <c r="F20" s="125"/>
      <c r="G20" s="125"/>
      <c r="H20" s="125"/>
      <c r="I20" s="125"/>
      <c r="J20" s="126"/>
      <c r="K20" s="40"/>
    </row>
    <row r="21" spans="1:23" ht="22.5" customHeight="1" x14ac:dyDescent="0.3">
      <c r="A21" s="73" t="s">
        <v>1</v>
      </c>
      <c r="B21" s="127">
        <v>2.4</v>
      </c>
      <c r="C21" s="309" t="s">
        <v>238</v>
      </c>
      <c r="D21" s="309"/>
      <c r="E21" s="309"/>
      <c r="F21" s="309"/>
      <c r="G21" s="309"/>
      <c r="H21" s="309"/>
      <c r="I21" s="309"/>
      <c r="J21" s="309"/>
      <c r="K21" s="41"/>
      <c r="L21" s="20"/>
      <c r="M21" s="20"/>
      <c r="N21" s="20"/>
      <c r="O21" s="20"/>
      <c r="P21" s="20"/>
    </row>
    <row r="22" spans="1:23" s="20" customFormat="1" ht="3" customHeight="1" x14ac:dyDescent="0.3">
      <c r="A22" s="76"/>
      <c r="B22" s="128"/>
      <c r="C22" s="128"/>
      <c r="D22" s="128"/>
      <c r="E22" s="128"/>
      <c r="F22" s="128"/>
      <c r="G22" s="128"/>
      <c r="H22" s="128"/>
      <c r="I22" s="128"/>
      <c r="J22" s="129"/>
      <c r="K22" s="40"/>
    </row>
    <row r="23" spans="1:23" ht="28.5" customHeight="1" x14ac:dyDescent="0.3">
      <c r="A23" s="73" t="s">
        <v>2</v>
      </c>
      <c r="B23" s="130" t="s">
        <v>96</v>
      </c>
      <c r="C23" s="309" t="s">
        <v>239</v>
      </c>
      <c r="D23" s="309"/>
      <c r="E23" s="309"/>
      <c r="F23" s="309"/>
      <c r="G23" s="309"/>
      <c r="H23" s="309"/>
      <c r="I23" s="309"/>
      <c r="J23" s="309"/>
      <c r="K23" s="41"/>
    </row>
    <row r="24" spans="1:23" s="20" customFormat="1" ht="3" customHeight="1" x14ac:dyDescent="0.3">
      <c r="A24" s="74"/>
      <c r="B24" s="97"/>
      <c r="C24" s="97"/>
      <c r="D24" s="97"/>
      <c r="E24" s="97"/>
      <c r="F24" s="97"/>
      <c r="G24" s="97"/>
      <c r="H24" s="97"/>
      <c r="I24" s="97"/>
      <c r="J24" s="84"/>
      <c r="K24" s="39"/>
    </row>
    <row r="25" spans="1:23" ht="115.5" customHeight="1" x14ac:dyDescent="0.3">
      <c r="A25" s="73" t="s">
        <v>13</v>
      </c>
      <c r="B25" s="310" t="s">
        <v>240</v>
      </c>
      <c r="C25" s="311"/>
      <c r="D25" s="311"/>
      <c r="E25" s="311"/>
      <c r="F25" s="311"/>
      <c r="G25" s="311"/>
      <c r="H25" s="311"/>
      <c r="I25" s="311"/>
      <c r="J25" s="312"/>
      <c r="K25" s="41"/>
      <c r="L25" s="20"/>
      <c r="M25" s="20"/>
      <c r="N25" s="20"/>
      <c r="O25" s="20"/>
      <c r="P25" s="20"/>
    </row>
    <row r="26" spans="1:23" s="20" customFormat="1" ht="3" customHeight="1" x14ac:dyDescent="0.3">
      <c r="A26" s="76"/>
      <c r="B26" s="93"/>
      <c r="C26" s="93"/>
      <c r="D26" s="93"/>
      <c r="E26" s="93"/>
      <c r="F26" s="93"/>
      <c r="G26" s="93"/>
      <c r="H26" s="93"/>
      <c r="I26" s="93"/>
      <c r="J26" s="75"/>
      <c r="K26" s="39"/>
    </row>
    <row r="27" spans="1:23" ht="15.75" customHeight="1" x14ac:dyDescent="0.3">
      <c r="A27" s="274" t="s">
        <v>174</v>
      </c>
      <c r="B27" s="275"/>
      <c r="C27" s="275"/>
      <c r="D27" s="275"/>
      <c r="E27" s="275"/>
      <c r="F27" s="275"/>
      <c r="G27" s="275"/>
      <c r="H27" s="275"/>
      <c r="I27" s="275"/>
      <c r="J27" s="276"/>
      <c r="K27" s="41"/>
    </row>
    <row r="28" spans="1:23" s="20" customFormat="1" ht="3" customHeight="1" x14ac:dyDescent="0.3">
      <c r="A28" s="74"/>
      <c r="B28" s="94"/>
      <c r="C28" s="94"/>
      <c r="D28" s="94"/>
      <c r="E28" s="94"/>
      <c r="F28" s="94"/>
      <c r="G28" s="94"/>
      <c r="H28" s="94"/>
      <c r="I28" s="94"/>
      <c r="J28" s="77"/>
      <c r="K28" s="39"/>
    </row>
    <row r="29" spans="1:23" x14ac:dyDescent="0.3">
      <c r="A29" s="73" t="s">
        <v>184</v>
      </c>
      <c r="B29" s="208" t="s">
        <v>207</v>
      </c>
      <c r="C29" s="208"/>
      <c r="D29" s="208"/>
      <c r="E29" s="208"/>
      <c r="F29" s="208"/>
      <c r="G29" s="208"/>
      <c r="H29" s="208"/>
      <c r="I29" s="208"/>
      <c r="J29" s="284"/>
      <c r="K29" s="41"/>
    </row>
    <row r="30" spans="1:23" ht="62.25" customHeight="1" x14ac:dyDescent="0.3">
      <c r="A30" s="60" t="s">
        <v>185</v>
      </c>
      <c r="B30" s="210" t="s">
        <v>241</v>
      </c>
      <c r="C30" s="210"/>
      <c r="D30" s="210"/>
      <c r="E30" s="210"/>
      <c r="F30" s="210"/>
      <c r="G30" s="210"/>
      <c r="H30" s="210"/>
      <c r="I30" s="210"/>
      <c r="J30" s="285"/>
      <c r="K30" s="41"/>
    </row>
    <row r="31" spans="1:23" x14ac:dyDescent="0.3">
      <c r="A31" s="98" t="s">
        <v>222</v>
      </c>
      <c r="B31" s="212" t="s">
        <v>233</v>
      </c>
      <c r="C31" s="212"/>
      <c r="D31" s="212"/>
      <c r="E31" s="212"/>
      <c r="F31" s="212"/>
      <c r="G31" s="212"/>
      <c r="H31" s="212"/>
      <c r="I31" s="212"/>
      <c r="J31" s="280"/>
      <c r="K31" s="41"/>
      <c r="U31" s="34">
        <v>0</v>
      </c>
    </row>
    <row r="32" spans="1:23" ht="26.25" hidden="1" customHeight="1" x14ac:dyDescent="0.3">
      <c r="A32" s="60" t="s">
        <v>213</v>
      </c>
      <c r="B32" s="67"/>
      <c r="C32" s="61"/>
      <c r="D32" s="61"/>
      <c r="E32" s="61"/>
      <c r="F32" s="61"/>
      <c r="G32" s="61"/>
      <c r="H32" s="61"/>
      <c r="I32" s="61"/>
      <c r="J32" s="62"/>
      <c r="K32" s="41"/>
    </row>
    <row r="33" spans="1:14" ht="15.75" customHeight="1" x14ac:dyDescent="0.3">
      <c r="A33" s="274" t="s">
        <v>176</v>
      </c>
      <c r="B33" s="275"/>
      <c r="C33" s="275"/>
      <c r="D33" s="275"/>
      <c r="E33" s="275"/>
      <c r="F33" s="275"/>
      <c r="G33" s="275"/>
      <c r="H33" s="275"/>
      <c r="I33" s="275"/>
      <c r="J33" s="276"/>
      <c r="K33" s="41"/>
    </row>
    <row r="34" spans="1:14" s="20" customFormat="1" ht="3" customHeight="1" x14ac:dyDescent="0.3">
      <c r="A34" s="74"/>
      <c r="B34" s="94"/>
      <c r="C34" s="94"/>
      <c r="D34" s="94"/>
      <c r="E34" s="94"/>
      <c r="F34" s="94"/>
      <c r="G34" s="94"/>
      <c r="H34" s="94"/>
      <c r="I34" s="94"/>
      <c r="J34" s="77"/>
      <c r="K34" s="39"/>
    </row>
    <row r="35" spans="1:14" s="20" customFormat="1" x14ac:dyDescent="0.3">
      <c r="A35" s="277" t="s">
        <v>175</v>
      </c>
      <c r="B35" s="278"/>
      <c r="C35" s="278"/>
      <c r="D35" s="278"/>
      <c r="E35" s="278"/>
      <c r="F35" s="278"/>
      <c r="G35" s="278"/>
      <c r="H35" s="278"/>
      <c r="I35" s="278"/>
      <c r="J35" s="279"/>
      <c r="K35" s="39"/>
    </row>
    <row r="36" spans="1:14" s="20" customFormat="1" ht="3" customHeight="1" x14ac:dyDescent="0.3">
      <c r="A36" s="74"/>
      <c r="B36" s="94"/>
      <c r="C36" s="94"/>
      <c r="D36" s="94"/>
      <c r="E36" s="94"/>
      <c r="F36" s="94"/>
      <c r="G36" s="94"/>
      <c r="H36" s="94"/>
      <c r="I36" s="94"/>
      <c r="J36" s="77"/>
      <c r="K36" s="39"/>
    </row>
    <row r="37" spans="1:14" ht="15" customHeight="1" x14ac:dyDescent="0.3">
      <c r="A37" s="287" t="s">
        <v>3</v>
      </c>
      <c r="B37" s="288"/>
      <c r="C37" s="289" t="s">
        <v>10</v>
      </c>
      <c r="D37" s="293"/>
      <c r="E37" s="293"/>
      <c r="F37" s="293" t="s">
        <v>4</v>
      </c>
      <c r="G37" s="293"/>
      <c r="H37" s="288"/>
      <c r="I37" s="289" t="s">
        <v>12</v>
      </c>
      <c r="J37" s="290"/>
      <c r="K37" s="43"/>
    </row>
    <row r="38" spans="1:14" x14ac:dyDescent="0.3">
      <c r="A38" s="313">
        <v>352555620</v>
      </c>
      <c r="B38" s="181"/>
      <c r="C38" s="189">
        <v>361231417</v>
      </c>
      <c r="D38" s="190"/>
      <c r="E38" s="191"/>
      <c r="F38" s="189">
        <v>109957381.42</v>
      </c>
      <c r="G38" s="190"/>
      <c r="H38" s="191"/>
      <c r="I38" s="182">
        <f>IF(F38&gt;0,F38/C38,0)</f>
        <v>0.30439595296884159</v>
      </c>
      <c r="J38" s="292"/>
      <c r="K38" s="43"/>
      <c r="M38" s="118"/>
      <c r="N38" s="118"/>
    </row>
    <row r="39" spans="1:14" s="20" customFormat="1" x14ac:dyDescent="0.3">
      <c r="A39" s="277" t="s">
        <v>177</v>
      </c>
      <c r="B39" s="278"/>
      <c r="C39" s="278"/>
      <c r="D39" s="278"/>
      <c r="E39" s="278"/>
      <c r="F39" s="278"/>
      <c r="G39" s="278"/>
      <c r="H39" s="278"/>
      <c r="I39" s="278"/>
      <c r="J39" s="279"/>
      <c r="K39" s="39"/>
    </row>
    <row r="40" spans="1:14" s="20" customFormat="1" ht="3" customHeight="1" x14ac:dyDescent="0.3">
      <c r="A40" s="74"/>
      <c r="B40" s="94"/>
      <c r="C40" s="94"/>
      <c r="D40" s="94"/>
      <c r="E40" s="94"/>
      <c r="F40" s="94"/>
      <c r="G40" s="94"/>
      <c r="H40" s="94"/>
      <c r="I40" s="94"/>
      <c r="J40" s="77"/>
      <c r="K40" s="39"/>
    </row>
    <row r="41" spans="1:14" x14ac:dyDescent="0.3">
      <c r="A41" s="74"/>
      <c r="B41" s="94"/>
      <c r="C41" s="199" t="s">
        <v>5</v>
      </c>
      <c r="D41" s="200"/>
      <c r="E41" s="199" t="s">
        <v>214</v>
      </c>
      <c r="F41" s="200"/>
      <c r="G41" s="199" t="s">
        <v>14</v>
      </c>
      <c r="H41" s="199"/>
      <c r="I41" s="199" t="s">
        <v>9</v>
      </c>
      <c r="J41" s="286"/>
      <c r="K41" s="41"/>
    </row>
    <row r="42" spans="1:14" ht="28.8" x14ac:dyDescent="0.3">
      <c r="A42" s="95" t="s">
        <v>27</v>
      </c>
      <c r="B42" s="78" t="s">
        <v>26</v>
      </c>
      <c r="C42" s="78" t="s">
        <v>198</v>
      </c>
      <c r="D42" s="78" t="s">
        <v>199</v>
      </c>
      <c r="E42" s="79" t="s">
        <v>218</v>
      </c>
      <c r="F42" s="79" t="s">
        <v>215</v>
      </c>
      <c r="G42" s="79" t="s">
        <v>216</v>
      </c>
      <c r="H42" s="79" t="s">
        <v>217</v>
      </c>
      <c r="I42" s="79" t="s">
        <v>11</v>
      </c>
      <c r="J42" s="96" t="s">
        <v>8</v>
      </c>
      <c r="K42" s="41"/>
    </row>
    <row r="43" spans="1:14" ht="75.75" customHeight="1" x14ac:dyDescent="0.3">
      <c r="A43" s="68" t="s">
        <v>236</v>
      </c>
      <c r="B43" s="69" t="s">
        <v>208</v>
      </c>
      <c r="C43" s="70">
        <v>4800</v>
      </c>
      <c r="D43" s="70">
        <v>352555619.39999998</v>
      </c>
      <c r="E43" s="70">
        <v>1200</v>
      </c>
      <c r="F43" s="70">
        <v>87114774.189999998</v>
      </c>
      <c r="G43" s="170">
        <v>2320</v>
      </c>
      <c r="H43" s="122">
        <v>86448165.319999993</v>
      </c>
      <c r="I43" s="85">
        <f>+Tabla134[Física 
(E)]/Tabla134[Física
(C )]</f>
        <v>1.9333333333333333</v>
      </c>
      <c r="J43" s="86">
        <f>+Tabla134[Financiera 
 (F)]/Tabla134[Financiera
(D)]</f>
        <v>0.99234792403242522</v>
      </c>
      <c r="K43" s="44"/>
    </row>
    <row r="44" spans="1:14" s="20" customFormat="1" ht="0.75" customHeight="1" x14ac:dyDescent="0.3">
      <c r="A44" s="161"/>
      <c r="B44" s="162"/>
      <c r="C44" s="163"/>
      <c r="D44" s="164"/>
      <c r="E44" s="165"/>
      <c r="F44" s="165"/>
      <c r="G44" s="166"/>
      <c r="H44" s="167"/>
      <c r="I44" s="168">
        <f>+Tabla134[Física
(C )]/Tabla134[Física
(A)]</f>
        <v>0.25</v>
      </c>
      <c r="J44" s="169"/>
      <c r="K44" s="39"/>
    </row>
    <row r="45" spans="1:14" ht="15.75" customHeight="1" x14ac:dyDescent="0.3">
      <c r="A45" s="274" t="s">
        <v>178</v>
      </c>
      <c r="B45" s="275"/>
      <c r="C45" s="275"/>
      <c r="D45" s="275"/>
      <c r="E45" s="275"/>
      <c r="F45" s="275"/>
      <c r="G45" s="275"/>
      <c r="H45" s="275"/>
      <c r="I45" s="275"/>
      <c r="J45" s="276"/>
      <c r="K45" s="45"/>
      <c r="L45" s="30"/>
    </row>
    <row r="46" spans="1:14" s="20" customFormat="1" ht="3" customHeight="1" x14ac:dyDescent="0.3">
      <c r="A46" s="74"/>
      <c r="B46" s="94"/>
      <c r="C46" s="94"/>
      <c r="D46" s="94"/>
      <c r="E46" s="94"/>
      <c r="F46" s="94"/>
      <c r="G46" s="94"/>
      <c r="H46" s="94"/>
      <c r="I46" s="94"/>
      <c r="J46" s="77"/>
      <c r="K46" s="39"/>
    </row>
    <row r="47" spans="1:14" s="20" customFormat="1" x14ac:dyDescent="0.3">
      <c r="A47" s="277" t="s">
        <v>179</v>
      </c>
      <c r="B47" s="278"/>
      <c r="C47" s="278"/>
      <c r="D47" s="278"/>
      <c r="E47" s="278"/>
      <c r="F47" s="278"/>
      <c r="G47" s="278"/>
      <c r="H47" s="278"/>
      <c r="I47" s="278"/>
      <c r="J47" s="279"/>
      <c r="K47" s="39"/>
    </row>
    <row r="48" spans="1:14" s="20" customFormat="1" ht="3" customHeight="1" x14ac:dyDescent="0.3">
      <c r="A48" s="76"/>
      <c r="B48" s="93"/>
      <c r="C48" s="93"/>
      <c r="D48" s="93"/>
      <c r="E48" s="93"/>
      <c r="F48" s="93"/>
      <c r="G48" s="93"/>
      <c r="H48" s="93"/>
      <c r="I48" s="93"/>
      <c r="J48" s="75"/>
      <c r="K48" s="39"/>
    </row>
    <row r="49" spans="1:11" ht="40.5" customHeight="1" x14ac:dyDescent="0.3">
      <c r="A49" s="66" t="s">
        <v>180</v>
      </c>
      <c r="B49" s="327" t="s">
        <v>250</v>
      </c>
      <c r="C49" s="327"/>
      <c r="D49" s="327"/>
      <c r="E49" s="327"/>
      <c r="F49" s="327"/>
      <c r="G49" s="327"/>
      <c r="H49" s="327"/>
      <c r="I49" s="327"/>
      <c r="J49" s="328"/>
      <c r="K49" s="41"/>
    </row>
    <row r="50" spans="1:11" ht="29.25" customHeight="1" x14ac:dyDescent="0.3">
      <c r="A50" s="66" t="s">
        <v>181</v>
      </c>
      <c r="B50" s="327" t="s">
        <v>242</v>
      </c>
      <c r="C50" s="327"/>
      <c r="D50" s="327"/>
      <c r="E50" s="327"/>
      <c r="F50" s="327"/>
      <c r="G50" s="327"/>
      <c r="H50" s="327"/>
      <c r="I50" s="327"/>
      <c r="J50" s="328"/>
      <c r="K50" s="41"/>
    </row>
    <row r="51" spans="1:11" ht="40.5" customHeight="1" x14ac:dyDescent="0.3">
      <c r="A51" s="66" t="s">
        <v>7</v>
      </c>
      <c r="B51" s="241" t="s">
        <v>251</v>
      </c>
      <c r="C51" s="241"/>
      <c r="D51" s="241"/>
      <c r="E51" s="241"/>
      <c r="F51" s="241"/>
      <c r="G51" s="241"/>
      <c r="H51" s="241"/>
      <c r="I51" s="241"/>
      <c r="J51" s="242"/>
      <c r="K51" s="41"/>
    </row>
    <row r="52" spans="1:11" ht="77.400000000000006" customHeight="1" x14ac:dyDescent="0.3">
      <c r="A52" s="66" t="s">
        <v>6</v>
      </c>
      <c r="B52" s="323" t="s">
        <v>256</v>
      </c>
      <c r="C52" s="323"/>
      <c r="D52" s="323"/>
      <c r="E52" s="323"/>
      <c r="F52" s="323"/>
      <c r="G52" s="323"/>
      <c r="H52" s="323"/>
      <c r="I52" s="323"/>
      <c r="J52" s="329"/>
      <c r="K52" s="41"/>
    </row>
    <row r="53" spans="1:11" s="20" customFormat="1" ht="3" customHeight="1" x14ac:dyDescent="0.3">
      <c r="A53" s="76"/>
      <c r="B53" s="93"/>
      <c r="C53" s="93"/>
      <c r="D53" s="93"/>
      <c r="E53" s="93"/>
      <c r="F53" s="93"/>
      <c r="G53" s="93"/>
      <c r="H53" s="93"/>
      <c r="I53" s="93"/>
      <c r="J53" s="75"/>
      <c r="K53" s="39"/>
    </row>
    <row r="54" spans="1:11" ht="15.75" customHeight="1" x14ac:dyDescent="0.3">
      <c r="A54" s="274" t="s">
        <v>223</v>
      </c>
      <c r="B54" s="275"/>
      <c r="C54" s="275"/>
      <c r="D54" s="275"/>
      <c r="E54" s="275"/>
      <c r="F54" s="275"/>
      <c r="G54" s="275"/>
      <c r="H54" s="275"/>
      <c r="I54" s="275"/>
      <c r="J54" s="276"/>
      <c r="K54" s="41"/>
    </row>
    <row r="55" spans="1:11" s="20" customFormat="1" ht="3" customHeight="1" x14ac:dyDescent="0.3">
      <c r="A55" s="74"/>
      <c r="B55" s="94"/>
      <c r="C55" s="94"/>
      <c r="D55" s="94"/>
      <c r="E55" s="94"/>
      <c r="F55" s="94"/>
      <c r="G55" s="94"/>
      <c r="H55" s="94"/>
      <c r="I55" s="94"/>
      <c r="J55" s="77"/>
      <c r="K55" s="39"/>
    </row>
    <row r="56" spans="1:11" s="20" customFormat="1" x14ac:dyDescent="0.3">
      <c r="A56" s="314" t="s">
        <v>183</v>
      </c>
      <c r="B56" s="315"/>
      <c r="C56" s="315"/>
      <c r="D56" s="315"/>
      <c r="E56" s="315"/>
      <c r="F56" s="315"/>
      <c r="G56" s="315"/>
      <c r="H56" s="315"/>
      <c r="I56" s="315"/>
      <c r="J56" s="316"/>
      <c r="K56" s="39"/>
    </row>
    <row r="57" spans="1:11" s="20" customFormat="1" ht="3" customHeight="1" x14ac:dyDescent="0.3">
      <c r="A57" s="76"/>
      <c r="B57" s="93"/>
      <c r="C57" s="93"/>
      <c r="D57" s="93"/>
      <c r="E57" s="93"/>
      <c r="F57" s="93"/>
      <c r="G57" s="93"/>
      <c r="H57" s="93"/>
      <c r="I57" s="93"/>
      <c r="J57" s="75"/>
      <c r="K57" s="39"/>
    </row>
    <row r="58" spans="1:11" ht="42.75" customHeight="1" thickBot="1" x14ac:dyDescent="0.35">
      <c r="A58" s="249"/>
      <c r="B58" s="250"/>
      <c r="C58" s="250"/>
      <c r="D58" s="250"/>
      <c r="E58" s="250"/>
      <c r="F58" s="250"/>
      <c r="G58" s="250"/>
      <c r="H58" s="250"/>
      <c r="I58" s="250"/>
      <c r="J58" s="251"/>
      <c r="K58" s="41"/>
    </row>
    <row r="59" spans="1:11" ht="14.25" customHeight="1" thickTop="1" x14ac:dyDescent="0.3">
      <c r="A59" s="317" t="s">
        <v>182</v>
      </c>
      <c r="B59" s="317"/>
      <c r="C59" s="317"/>
      <c r="D59" s="317"/>
      <c r="E59" s="317"/>
      <c r="F59" s="317"/>
      <c r="G59" s="317"/>
      <c r="H59" s="317"/>
      <c r="I59" s="317"/>
      <c r="J59" s="317"/>
      <c r="K59" s="41"/>
    </row>
    <row r="61" spans="1:11" ht="7.5" customHeight="1" x14ac:dyDescent="0.3"/>
  </sheetData>
  <sheetProtection formatCells="0" formatColumns="0" formatRows="0" insertRows="0" deleteRows="0" pivotTables="0"/>
  <mergeCells count="49">
    <mergeCell ref="C38:E38"/>
    <mergeCell ref="A54:J54"/>
    <mergeCell ref="A56:J56"/>
    <mergeCell ref="A58:J58"/>
    <mergeCell ref="A59:J59"/>
    <mergeCell ref="A45:J45"/>
    <mergeCell ref="A47:J47"/>
    <mergeCell ref="B49:J49"/>
    <mergeCell ref="B50:J50"/>
    <mergeCell ref="B51:J51"/>
    <mergeCell ref="B52:J52"/>
    <mergeCell ref="F38:H38"/>
    <mergeCell ref="A27:J27"/>
    <mergeCell ref="B29:J29"/>
    <mergeCell ref="B30:J30"/>
    <mergeCell ref="C41:D41"/>
    <mergeCell ref="G41:H41"/>
    <mergeCell ref="I41:J41"/>
    <mergeCell ref="A33:J33"/>
    <mergeCell ref="A35:J35"/>
    <mergeCell ref="A37:B37"/>
    <mergeCell ref="I37:J37"/>
    <mergeCell ref="A38:B38"/>
    <mergeCell ref="I38:J38"/>
    <mergeCell ref="A39:J39"/>
    <mergeCell ref="E41:F41"/>
    <mergeCell ref="F37:H37"/>
    <mergeCell ref="C37:E37"/>
    <mergeCell ref="A17:J17"/>
    <mergeCell ref="C19:J19"/>
    <mergeCell ref="C21:J21"/>
    <mergeCell ref="C23:J23"/>
    <mergeCell ref="B25:J25"/>
    <mergeCell ref="B31:J31"/>
    <mergeCell ref="A10:J10"/>
    <mergeCell ref="B1:J1"/>
    <mergeCell ref="B2:C2"/>
    <mergeCell ref="D2:H2"/>
    <mergeCell ref="B3:C3"/>
    <mergeCell ref="D3:H3"/>
    <mergeCell ref="A4:J4"/>
    <mergeCell ref="A5:J5"/>
    <mergeCell ref="A6:J6"/>
    <mergeCell ref="A7:J7"/>
    <mergeCell ref="A8:J8"/>
    <mergeCell ref="A9:J9"/>
    <mergeCell ref="B11:J11"/>
    <mergeCell ref="B14:J14"/>
    <mergeCell ref="B15:J15"/>
  </mergeCells>
  <dataValidations count="14">
    <dataValidation allowBlank="1" showInputMessage="1" showErrorMessage="1" prompt="Monto ejecutado en el trimestre" sqref="H42"/>
    <dataValidation allowBlank="1" showInputMessage="1" showErrorMessage="1" prompt="Meta alcanzada en el trimestre" sqref="G42"/>
    <dataValidation allowBlank="1" showInputMessage="1" showErrorMessage="1" prompt="Monto presupuestado para el producto" sqref="D42 F42"/>
    <dataValidation allowBlank="1" showInputMessage="1" showErrorMessage="1" prompt="Meta anual del indicador" sqref="C42 E42"/>
    <dataValidation allowBlank="1" showInputMessage="1" showErrorMessage="1" prompt="Nombre del indicador" sqref="B42"/>
    <dataValidation allowBlank="1" showInputMessage="1" showErrorMessage="1" prompt="Nombre de cada producto" sqref="A42"/>
    <dataValidation allowBlank="1" showInputMessage="1" showErrorMessage="1" prompt="¿En qué consiste el programa?" sqref="B30:J30"/>
    <dataValidation allowBlank="1" showInputMessage="1" showErrorMessage="1" prompt="Presupuesto del programa" sqref="A38:C38"/>
    <dataValidation allowBlank="1" showInputMessage="1" showErrorMessage="1" prompt="De existir desvío, explicar razones." sqref="B52:J52"/>
    <dataValidation allowBlank="1" showInputMessage="1" showErrorMessage="1" prompt="¿En qué consiste el producto? su objetivo" sqref="B50:J50"/>
    <dataValidation allowBlank="1" showInputMessage="1" showErrorMessage="1" prompt="Nombre del producto" sqref="B49:J49"/>
    <dataValidation allowBlank="1" showInputMessage="1" showErrorMessage="1" prompt="¿A quién va dirigido el programa?, ¿qué característica tiene esta población que requiere ser beneficiada?" sqref="B31:J32"/>
    <dataValidation allowBlank="1" showInputMessage="1" prompt="Nombre del capítulo" sqref="B11:J11"/>
    <dataValidation allowBlank="1" sqref="A11"/>
  </dataValidations>
  <printOptions horizontalCentered="1"/>
  <pageMargins left="0.70866141732283505" right="0.70866141732283505" top="0.74803149606299202" bottom="0.74803149606299202" header="0.31496062992126" footer="0.31496062992126"/>
  <pageSetup scale="49" orientation="portrait" r:id="rId1"/>
  <headerFooter alignWithMargins="0">
    <oddFooter>&amp;RPágina &amp;P</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F8"/>
  <sheetViews>
    <sheetView showGridLines="0" zoomScaleSheetLayoutView="100" workbookViewId="0">
      <selection activeCell="F12" sqref="F12"/>
    </sheetView>
  </sheetViews>
  <sheetFormatPr baseColWidth="10" defaultColWidth="5" defaultRowHeight="14.4" x14ac:dyDescent="0.3"/>
  <cols>
    <col min="1" max="1" width="10.44140625" style="3" customWidth="1"/>
    <col min="2" max="2" width="14" style="3" customWidth="1"/>
    <col min="3" max="3" width="10" style="3" customWidth="1"/>
    <col min="4" max="4" width="27.6640625" style="3" customWidth="1"/>
    <col min="5" max="5" width="13.88671875" style="3" customWidth="1"/>
    <col min="6" max="6" width="14.109375" style="3" customWidth="1"/>
    <col min="7" max="16384" width="5" style="3"/>
  </cols>
  <sheetData>
    <row r="1" spans="1:6" ht="16.5" customHeight="1" x14ac:dyDescent="0.3"/>
    <row r="2" spans="1:6" ht="16.5" customHeight="1" x14ac:dyDescent="0.3"/>
    <row r="3" spans="1:6" ht="16.5" customHeight="1" x14ac:dyDescent="0.3"/>
    <row r="4" spans="1:6" ht="16.5" customHeight="1" thickBot="1" x14ac:dyDescent="0.35"/>
    <row r="5" spans="1:6" ht="16.5" customHeight="1" thickBot="1" x14ac:dyDescent="0.35">
      <c r="A5" s="318" t="s">
        <v>28</v>
      </c>
      <c r="B5" s="319"/>
      <c r="C5" s="319"/>
      <c r="D5" s="319"/>
      <c r="E5" s="319"/>
      <c r="F5" s="320"/>
    </row>
    <row r="6" spans="1:6" ht="16.5" customHeight="1" thickBot="1" x14ac:dyDescent="0.35">
      <c r="D6" s="4"/>
    </row>
    <row r="7" spans="1:6" ht="16.5" customHeight="1" x14ac:dyDescent="0.3">
      <c r="A7" s="5" t="s">
        <v>29</v>
      </c>
      <c r="B7" s="5" t="s">
        <v>30</v>
      </c>
      <c r="C7" s="5" t="s">
        <v>31</v>
      </c>
      <c r="D7" s="5" t="s">
        <v>32</v>
      </c>
      <c r="E7" s="5" t="s">
        <v>33</v>
      </c>
      <c r="F7" s="6" t="s">
        <v>34</v>
      </c>
    </row>
    <row r="8" spans="1:6" ht="123.75" customHeight="1" thickBot="1" x14ac:dyDescent="0.35">
      <c r="A8" s="7">
        <v>0</v>
      </c>
      <c r="B8" s="8" t="s">
        <v>189</v>
      </c>
      <c r="C8" s="9" t="s">
        <v>35</v>
      </c>
      <c r="D8" s="10" t="s">
        <v>36</v>
      </c>
      <c r="E8" s="11" t="s">
        <v>190</v>
      </c>
      <c r="F8" s="11" t="s">
        <v>191</v>
      </c>
    </row>
  </sheetData>
  <sheetProtection sheet="1" objects="1" scenarios="1"/>
  <mergeCells count="1">
    <mergeCell ref="A5:F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E93"/>
  <sheetViews>
    <sheetView workbookViewId="0">
      <selection activeCell="B1" sqref="B1"/>
    </sheetView>
  </sheetViews>
  <sheetFormatPr baseColWidth="10" defaultColWidth="11.44140625" defaultRowHeight="14.4" x14ac:dyDescent="0.3"/>
  <cols>
    <col min="1" max="1" width="4" style="3" bestFit="1" customWidth="1"/>
    <col min="2" max="2" width="67.44140625" style="3" customWidth="1"/>
    <col min="3" max="3" width="6" style="3" customWidth="1"/>
    <col min="4" max="4" width="5.109375" style="3" bestFit="1" customWidth="1"/>
    <col min="5" max="5" width="170.5546875" style="3" bestFit="1" customWidth="1"/>
    <col min="6" max="6" width="11.88671875" style="3" bestFit="1" customWidth="1"/>
    <col min="7" max="16384" width="11.44140625" style="3"/>
  </cols>
  <sheetData>
    <row r="1" spans="1:5" x14ac:dyDescent="0.3">
      <c r="A1" s="14"/>
      <c r="B1" s="15" t="s">
        <v>23</v>
      </c>
    </row>
    <row r="2" spans="1:5" x14ac:dyDescent="0.3">
      <c r="A2" s="16">
        <v>1</v>
      </c>
      <c r="B2" s="17" t="s">
        <v>86</v>
      </c>
      <c r="C2"/>
      <c r="D2"/>
      <c r="E2"/>
    </row>
    <row r="3" spans="1:5" x14ac:dyDescent="0.3">
      <c r="A3" s="16">
        <v>2</v>
      </c>
      <c r="B3" s="17" t="s">
        <v>88</v>
      </c>
      <c r="C3"/>
      <c r="D3"/>
      <c r="E3"/>
    </row>
    <row r="4" spans="1:5" x14ac:dyDescent="0.3">
      <c r="A4" s="16">
        <v>3</v>
      </c>
      <c r="B4" s="17" t="s">
        <v>90</v>
      </c>
      <c r="C4"/>
      <c r="D4"/>
      <c r="E4"/>
    </row>
    <row r="5" spans="1:5" x14ac:dyDescent="0.3">
      <c r="A5" s="16">
        <v>4</v>
      </c>
      <c r="B5" s="17" t="s">
        <v>92</v>
      </c>
      <c r="C5"/>
      <c r="D5"/>
      <c r="E5"/>
    </row>
    <row r="7" spans="1:5" x14ac:dyDescent="0.3">
      <c r="A7" s="14"/>
      <c r="B7" s="18" t="s">
        <v>24</v>
      </c>
      <c r="C7" s="12"/>
      <c r="E7" s="12" t="s">
        <v>25</v>
      </c>
    </row>
    <row r="8" spans="1:5" ht="28.8" x14ac:dyDescent="0.3">
      <c r="A8" s="16">
        <v>1.1000000000000001</v>
      </c>
      <c r="B8" s="17" t="s">
        <v>173</v>
      </c>
      <c r="D8" s="3" t="s">
        <v>37</v>
      </c>
      <c r="E8" s="13" t="s">
        <v>150</v>
      </c>
    </row>
    <row r="9" spans="1:5" ht="28.8" x14ac:dyDescent="0.3">
      <c r="A9" s="16">
        <v>1.2</v>
      </c>
      <c r="B9" s="17" t="s">
        <v>38</v>
      </c>
      <c r="D9" s="3" t="s">
        <v>39</v>
      </c>
      <c r="E9" s="13" t="s">
        <v>151</v>
      </c>
    </row>
    <row r="10" spans="1:5" x14ac:dyDescent="0.3">
      <c r="A10" s="16">
        <v>1.3</v>
      </c>
      <c r="B10" s="17" t="s">
        <v>40</v>
      </c>
      <c r="D10" s="3" t="s">
        <v>41</v>
      </c>
      <c r="E10" s="13" t="s">
        <v>42</v>
      </c>
    </row>
    <row r="11" spans="1:5" ht="28.8" x14ac:dyDescent="0.3">
      <c r="A11" s="16">
        <v>1.4</v>
      </c>
      <c r="B11" s="17" t="s">
        <v>43</v>
      </c>
      <c r="D11" s="3" t="s">
        <v>44</v>
      </c>
      <c r="E11" s="13" t="s">
        <v>45</v>
      </c>
    </row>
    <row r="12" spans="1:5" ht="28.8" x14ac:dyDescent="0.3">
      <c r="A12" s="16">
        <v>2.1</v>
      </c>
      <c r="B12" s="17" t="s">
        <v>149</v>
      </c>
      <c r="D12" s="3" t="s">
        <v>46</v>
      </c>
      <c r="E12" s="13" t="s">
        <v>152</v>
      </c>
    </row>
    <row r="13" spans="1:5" x14ac:dyDescent="0.3">
      <c r="A13" s="16">
        <v>2.2000000000000002</v>
      </c>
      <c r="B13" s="17" t="s">
        <v>47</v>
      </c>
      <c r="D13" s="3" t="s">
        <v>48</v>
      </c>
      <c r="E13" s="13" t="s">
        <v>153</v>
      </c>
    </row>
    <row r="14" spans="1:5" x14ac:dyDescent="0.3">
      <c r="A14" s="16">
        <v>2.2999999999999998</v>
      </c>
      <c r="B14" s="17" t="s">
        <v>49</v>
      </c>
      <c r="D14" s="3" t="s">
        <v>50</v>
      </c>
      <c r="E14" s="13" t="s">
        <v>154</v>
      </c>
    </row>
    <row r="15" spans="1:5" x14ac:dyDescent="0.3">
      <c r="A15" s="16">
        <v>2.4</v>
      </c>
      <c r="B15" s="17" t="s">
        <v>51</v>
      </c>
      <c r="D15" s="3" t="s">
        <v>52</v>
      </c>
      <c r="E15" s="13" t="s">
        <v>53</v>
      </c>
    </row>
    <row r="16" spans="1:5" ht="28.8" x14ac:dyDescent="0.3">
      <c r="A16" s="16">
        <v>2.5</v>
      </c>
      <c r="B16" s="17" t="s">
        <v>54</v>
      </c>
      <c r="D16" s="3" t="s">
        <v>55</v>
      </c>
      <c r="E16" s="13" t="s">
        <v>155</v>
      </c>
    </row>
    <row r="17" spans="1:5" x14ac:dyDescent="0.3">
      <c r="A17" s="16">
        <v>2.6</v>
      </c>
      <c r="B17" s="17" t="s">
        <v>56</v>
      </c>
      <c r="D17" s="3" t="s">
        <v>57</v>
      </c>
      <c r="E17" s="13" t="s">
        <v>58</v>
      </c>
    </row>
    <row r="18" spans="1:5" x14ac:dyDescent="0.3">
      <c r="A18" s="16">
        <v>2.7</v>
      </c>
      <c r="B18" s="17" t="s">
        <v>59</v>
      </c>
      <c r="D18" s="3" t="s">
        <v>60</v>
      </c>
      <c r="E18" s="13" t="s">
        <v>61</v>
      </c>
    </row>
    <row r="19" spans="1:5" ht="52.5" customHeight="1" x14ac:dyDescent="0.3">
      <c r="A19" s="16">
        <v>3.1</v>
      </c>
      <c r="B19" s="17" t="s">
        <v>62</v>
      </c>
      <c r="D19" s="3" t="s">
        <v>63</v>
      </c>
      <c r="E19" s="13" t="s">
        <v>64</v>
      </c>
    </row>
    <row r="20" spans="1:5" x14ac:dyDescent="0.3">
      <c r="A20" s="16">
        <v>3.2</v>
      </c>
      <c r="B20" s="17" t="s">
        <v>65</v>
      </c>
      <c r="D20" s="3" t="s">
        <v>66</v>
      </c>
      <c r="E20" s="13" t="s">
        <v>67</v>
      </c>
    </row>
    <row r="21" spans="1:5" ht="28.8" x14ac:dyDescent="0.3">
      <c r="A21" s="16">
        <v>3.3</v>
      </c>
      <c r="B21" s="17" t="s">
        <v>68</v>
      </c>
      <c r="D21" s="3" t="s">
        <v>69</v>
      </c>
      <c r="E21" s="13" t="s">
        <v>70</v>
      </c>
    </row>
    <row r="22" spans="1:5" x14ac:dyDescent="0.3">
      <c r="A22" s="16">
        <v>3.4</v>
      </c>
      <c r="B22" s="17" t="s">
        <v>71</v>
      </c>
      <c r="D22" s="3" t="s">
        <v>72</v>
      </c>
      <c r="E22" s="13" t="s">
        <v>73</v>
      </c>
    </row>
    <row r="23" spans="1:5" ht="43.2" x14ac:dyDescent="0.3">
      <c r="A23" s="16">
        <v>3.5</v>
      </c>
      <c r="B23" s="17" t="s">
        <v>148</v>
      </c>
      <c r="D23" s="3" t="s">
        <v>74</v>
      </c>
      <c r="E23" s="13" t="s">
        <v>75</v>
      </c>
    </row>
    <row r="24" spans="1:5" x14ac:dyDescent="0.3">
      <c r="A24" s="16">
        <v>4.0999999999999996</v>
      </c>
      <c r="B24" s="17" t="s">
        <v>76</v>
      </c>
      <c r="D24" s="3" t="s">
        <v>77</v>
      </c>
      <c r="E24" s="13" t="s">
        <v>78</v>
      </c>
    </row>
    <row r="25" spans="1:5" ht="28.8" x14ac:dyDescent="0.3">
      <c r="A25" s="16">
        <v>4.2</v>
      </c>
      <c r="B25" s="17" t="s">
        <v>79</v>
      </c>
      <c r="D25" s="3" t="s">
        <v>80</v>
      </c>
      <c r="E25" s="13" t="s">
        <v>156</v>
      </c>
    </row>
    <row r="26" spans="1:5" x14ac:dyDescent="0.3">
      <c r="A26" s="16">
        <v>4.3</v>
      </c>
      <c r="B26" s="17" t="s">
        <v>147</v>
      </c>
      <c r="D26" s="3" t="s">
        <v>81</v>
      </c>
      <c r="E26" s="13" t="s">
        <v>82</v>
      </c>
    </row>
    <row r="27" spans="1:5" x14ac:dyDescent="0.3">
      <c r="D27" s="3" t="s">
        <v>83</v>
      </c>
      <c r="E27" s="13" t="s">
        <v>84</v>
      </c>
    </row>
    <row r="28" spans="1:5" x14ac:dyDescent="0.3">
      <c r="D28" s="3" t="s">
        <v>85</v>
      </c>
      <c r="E28" s="13" t="s">
        <v>157</v>
      </c>
    </row>
    <row r="29" spans="1:5" x14ac:dyDescent="0.3">
      <c r="D29" s="3" t="s">
        <v>87</v>
      </c>
      <c r="E29" s="13" t="s">
        <v>158</v>
      </c>
    </row>
    <row r="30" spans="1:5" x14ac:dyDescent="0.3">
      <c r="D30" s="3" t="s">
        <v>89</v>
      </c>
      <c r="E30" s="13" t="s">
        <v>159</v>
      </c>
    </row>
    <row r="31" spans="1:5" x14ac:dyDescent="0.3">
      <c r="D31" s="3" t="s">
        <v>91</v>
      </c>
      <c r="E31" s="13" t="s">
        <v>160</v>
      </c>
    </row>
    <row r="32" spans="1:5" x14ac:dyDescent="0.3">
      <c r="D32" s="3" t="s">
        <v>93</v>
      </c>
      <c r="E32" s="13" t="s">
        <v>94</v>
      </c>
    </row>
    <row r="33" spans="1:5" ht="28.8" x14ac:dyDescent="0.3">
      <c r="A33"/>
      <c r="B33"/>
      <c r="D33" s="3" t="s">
        <v>95</v>
      </c>
      <c r="E33" s="13" t="s">
        <v>161</v>
      </c>
    </row>
    <row r="34" spans="1:5" x14ac:dyDescent="0.3">
      <c r="A34"/>
      <c r="B34"/>
      <c r="D34" s="3" t="s">
        <v>96</v>
      </c>
      <c r="E34" s="13" t="s">
        <v>97</v>
      </c>
    </row>
    <row r="35" spans="1:5" ht="28.8" x14ac:dyDescent="0.3">
      <c r="A35"/>
      <c r="B35"/>
      <c r="D35" s="3" t="s">
        <v>98</v>
      </c>
      <c r="E35" s="13" t="s">
        <v>99</v>
      </c>
    </row>
    <row r="36" spans="1:5" x14ac:dyDescent="0.3">
      <c r="A36"/>
      <c r="B36"/>
      <c r="D36" s="3" t="s">
        <v>100</v>
      </c>
      <c r="E36" s="13" t="s">
        <v>101</v>
      </c>
    </row>
    <row r="37" spans="1:5" x14ac:dyDescent="0.3">
      <c r="A37"/>
      <c r="B37"/>
      <c r="D37" s="3" t="s">
        <v>102</v>
      </c>
      <c r="E37" s="13" t="s">
        <v>103</v>
      </c>
    </row>
    <row r="38" spans="1:5" ht="15" customHeight="1" x14ac:dyDescent="0.3">
      <c r="A38"/>
      <c r="B38"/>
      <c r="D38" s="3" t="s">
        <v>104</v>
      </c>
      <c r="E38" s="13" t="s">
        <v>162</v>
      </c>
    </row>
    <row r="39" spans="1:5" x14ac:dyDescent="0.3">
      <c r="A39"/>
      <c r="B39"/>
      <c r="D39" s="3" t="s">
        <v>105</v>
      </c>
      <c r="E39" s="13" t="s">
        <v>163</v>
      </c>
    </row>
    <row r="40" spans="1:5" x14ac:dyDescent="0.3">
      <c r="A40"/>
      <c r="B40"/>
      <c r="D40" s="3" t="s">
        <v>106</v>
      </c>
      <c r="E40" s="13" t="s">
        <v>164</v>
      </c>
    </row>
    <row r="41" spans="1:5" x14ac:dyDescent="0.3">
      <c r="A41"/>
      <c r="B41"/>
      <c r="D41" s="3" t="s">
        <v>107</v>
      </c>
      <c r="E41" s="13" t="s">
        <v>165</v>
      </c>
    </row>
    <row r="42" spans="1:5" x14ac:dyDescent="0.3">
      <c r="A42"/>
      <c r="B42"/>
      <c r="D42" s="3" t="s">
        <v>108</v>
      </c>
      <c r="E42" s="13" t="s">
        <v>109</v>
      </c>
    </row>
    <row r="43" spans="1:5" ht="15" customHeight="1" x14ac:dyDescent="0.3">
      <c r="A43"/>
      <c r="B43"/>
      <c r="D43" s="3" t="s">
        <v>110</v>
      </c>
      <c r="E43" s="13" t="s">
        <v>111</v>
      </c>
    </row>
    <row r="44" spans="1:5" x14ac:dyDescent="0.3">
      <c r="A44"/>
      <c r="B44"/>
      <c r="D44" s="3" t="s">
        <v>112</v>
      </c>
      <c r="E44" s="13" t="s">
        <v>113</v>
      </c>
    </row>
    <row r="45" spans="1:5" x14ac:dyDescent="0.3">
      <c r="A45"/>
      <c r="B45"/>
      <c r="D45" s="3" t="s">
        <v>114</v>
      </c>
      <c r="E45" s="13" t="s">
        <v>115</v>
      </c>
    </row>
    <row r="46" spans="1:5" ht="28.8" x14ac:dyDescent="0.3">
      <c r="A46"/>
      <c r="B46"/>
      <c r="D46" s="3" t="s">
        <v>116</v>
      </c>
      <c r="E46" s="13" t="s">
        <v>166</v>
      </c>
    </row>
    <row r="47" spans="1:5" x14ac:dyDescent="0.3">
      <c r="A47"/>
      <c r="B47"/>
      <c r="D47" s="3" t="s">
        <v>117</v>
      </c>
      <c r="E47" s="13" t="s">
        <v>118</v>
      </c>
    </row>
    <row r="48" spans="1:5" ht="28.8" x14ac:dyDescent="0.3">
      <c r="A48"/>
      <c r="B48"/>
      <c r="D48" s="3" t="s">
        <v>119</v>
      </c>
      <c r="E48" s="13" t="s">
        <v>120</v>
      </c>
    </row>
    <row r="49" spans="1:5" x14ac:dyDescent="0.3">
      <c r="A49"/>
      <c r="B49"/>
      <c r="D49" s="3" t="s">
        <v>121</v>
      </c>
      <c r="E49" s="13" t="s">
        <v>167</v>
      </c>
    </row>
    <row r="50" spans="1:5" x14ac:dyDescent="0.3">
      <c r="A50"/>
      <c r="B50"/>
      <c r="D50" s="3" t="s">
        <v>122</v>
      </c>
      <c r="E50" s="13" t="s">
        <v>123</v>
      </c>
    </row>
    <row r="51" spans="1:5" ht="28.8" x14ac:dyDescent="0.3">
      <c r="A51"/>
      <c r="B51"/>
      <c r="D51" s="3" t="s">
        <v>124</v>
      </c>
      <c r="E51" s="13" t="s">
        <v>168</v>
      </c>
    </row>
    <row r="52" spans="1:5" x14ac:dyDescent="0.3">
      <c r="A52"/>
      <c r="B52"/>
      <c r="D52" s="3" t="s">
        <v>125</v>
      </c>
      <c r="E52" s="13" t="s">
        <v>126</v>
      </c>
    </row>
    <row r="53" spans="1:5" ht="15" customHeight="1" x14ac:dyDescent="0.3">
      <c r="A53"/>
      <c r="B53"/>
      <c r="D53" s="3" t="s">
        <v>127</v>
      </c>
      <c r="E53" s="13" t="s">
        <v>128</v>
      </c>
    </row>
    <row r="54" spans="1:5" ht="28.8" x14ac:dyDescent="0.3">
      <c r="A54"/>
      <c r="B54"/>
      <c r="D54" s="3" t="s">
        <v>129</v>
      </c>
      <c r="E54" s="13" t="s">
        <v>130</v>
      </c>
    </row>
    <row r="55" spans="1:5" ht="28.8" x14ac:dyDescent="0.3">
      <c r="A55"/>
      <c r="B55"/>
      <c r="D55" s="3" t="s">
        <v>131</v>
      </c>
      <c r="E55" s="13" t="s">
        <v>132</v>
      </c>
    </row>
    <row r="56" spans="1:5" x14ac:dyDescent="0.3">
      <c r="A56"/>
      <c r="B56"/>
      <c r="D56" s="3" t="s">
        <v>133</v>
      </c>
      <c r="E56" s="13" t="s">
        <v>134</v>
      </c>
    </row>
    <row r="57" spans="1:5" x14ac:dyDescent="0.3">
      <c r="A57"/>
      <c r="B57"/>
      <c r="D57" s="3" t="s">
        <v>135</v>
      </c>
      <c r="E57" s="13" t="s">
        <v>169</v>
      </c>
    </row>
    <row r="58" spans="1:5" x14ac:dyDescent="0.3">
      <c r="A58"/>
      <c r="B58"/>
      <c r="D58" s="3" t="s">
        <v>136</v>
      </c>
      <c r="E58" s="13" t="s">
        <v>137</v>
      </c>
    </row>
    <row r="59" spans="1:5" x14ac:dyDescent="0.3">
      <c r="A59"/>
      <c r="B59"/>
      <c r="D59" s="3" t="s">
        <v>138</v>
      </c>
      <c r="E59" s="13" t="s">
        <v>139</v>
      </c>
    </row>
    <row r="60" spans="1:5" x14ac:dyDescent="0.3">
      <c r="A60"/>
      <c r="B60"/>
      <c r="D60" s="3" t="s">
        <v>140</v>
      </c>
      <c r="E60" s="13" t="s">
        <v>170</v>
      </c>
    </row>
    <row r="61" spans="1:5" x14ac:dyDescent="0.3">
      <c r="A61"/>
      <c r="B61"/>
      <c r="D61" s="3" t="s">
        <v>141</v>
      </c>
      <c r="E61" s="13" t="s">
        <v>171</v>
      </c>
    </row>
    <row r="62" spans="1:5" x14ac:dyDescent="0.3">
      <c r="A62"/>
      <c r="B62"/>
      <c r="D62" s="3" t="s">
        <v>142</v>
      </c>
      <c r="E62" s="13" t="s">
        <v>143</v>
      </c>
    </row>
    <row r="63" spans="1:5" ht="28.8" x14ac:dyDescent="0.3">
      <c r="A63"/>
      <c r="B63"/>
      <c r="D63" s="3" t="s">
        <v>144</v>
      </c>
      <c r="E63" s="13" t="s">
        <v>172</v>
      </c>
    </row>
    <row r="64" spans="1:5" x14ac:dyDescent="0.3">
      <c r="A64"/>
      <c r="B64"/>
      <c r="D64" s="3" t="s">
        <v>145</v>
      </c>
      <c r="E64" s="13" t="s">
        <v>146</v>
      </c>
    </row>
    <row r="65" spans="1:2" x14ac:dyDescent="0.3">
      <c r="A65"/>
      <c r="B65"/>
    </row>
    <row r="66" spans="1:2" x14ac:dyDescent="0.3">
      <c r="A66"/>
      <c r="B66"/>
    </row>
    <row r="67" spans="1:2" x14ac:dyDescent="0.3">
      <c r="A67"/>
      <c r="B67"/>
    </row>
    <row r="68" spans="1:2" x14ac:dyDescent="0.3">
      <c r="A68"/>
      <c r="B68"/>
    </row>
    <row r="69" spans="1:2" x14ac:dyDescent="0.3">
      <c r="A69"/>
      <c r="B69"/>
    </row>
    <row r="70" spans="1:2" x14ac:dyDescent="0.3">
      <c r="A70"/>
      <c r="B70"/>
    </row>
    <row r="71" spans="1:2" x14ac:dyDescent="0.3">
      <c r="A71"/>
      <c r="B71"/>
    </row>
    <row r="72" spans="1:2" x14ac:dyDescent="0.3">
      <c r="A72"/>
      <c r="B72"/>
    </row>
    <row r="73" spans="1:2" x14ac:dyDescent="0.3">
      <c r="A73"/>
      <c r="B73"/>
    </row>
    <row r="74" spans="1:2" x14ac:dyDescent="0.3">
      <c r="A74"/>
      <c r="B74"/>
    </row>
    <row r="75" spans="1:2" x14ac:dyDescent="0.3">
      <c r="A75"/>
      <c r="B75"/>
    </row>
    <row r="76" spans="1:2" x14ac:dyDescent="0.3">
      <c r="A76"/>
      <c r="B76"/>
    </row>
    <row r="77" spans="1:2" x14ac:dyDescent="0.3">
      <c r="A77"/>
      <c r="B77"/>
    </row>
    <row r="78" spans="1:2" x14ac:dyDescent="0.3">
      <c r="A78"/>
      <c r="B78"/>
    </row>
    <row r="79" spans="1:2" x14ac:dyDescent="0.3">
      <c r="A79"/>
      <c r="B79"/>
    </row>
    <row r="80" spans="1:2" x14ac:dyDescent="0.3">
      <c r="A80"/>
      <c r="B80"/>
    </row>
    <row r="81" spans="1:2" x14ac:dyDescent="0.3">
      <c r="A81"/>
      <c r="B81"/>
    </row>
    <row r="82" spans="1:2" x14ac:dyDescent="0.3">
      <c r="A82"/>
      <c r="B82"/>
    </row>
    <row r="83" spans="1:2" x14ac:dyDescent="0.3">
      <c r="A83"/>
      <c r="B83"/>
    </row>
    <row r="84" spans="1:2" x14ac:dyDescent="0.3">
      <c r="A84"/>
      <c r="B84"/>
    </row>
    <row r="85" spans="1:2" x14ac:dyDescent="0.3">
      <c r="A85"/>
      <c r="B85"/>
    </row>
    <row r="86" spans="1:2" x14ac:dyDescent="0.3">
      <c r="A86"/>
      <c r="B86"/>
    </row>
    <row r="87" spans="1:2" x14ac:dyDescent="0.3">
      <c r="A87"/>
      <c r="B87"/>
    </row>
    <row r="88" spans="1:2" x14ac:dyDescent="0.3">
      <c r="A88"/>
      <c r="B88"/>
    </row>
    <row r="89" spans="1:2" x14ac:dyDescent="0.3">
      <c r="A89"/>
      <c r="B89"/>
    </row>
    <row r="90" spans="1:2" x14ac:dyDescent="0.3">
      <c r="A90"/>
      <c r="B90"/>
    </row>
    <row r="91" spans="1:2" x14ac:dyDescent="0.3">
      <c r="A91"/>
      <c r="B91"/>
    </row>
    <row r="92" spans="1:2" x14ac:dyDescent="0.3">
      <c r="A92"/>
      <c r="B92"/>
    </row>
    <row r="93" spans="1:2" x14ac:dyDescent="0.3">
      <c r="A93"/>
      <c r="B9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Programa 11</vt:lpstr>
      <vt:lpstr>Programa 12</vt:lpstr>
      <vt:lpstr>Programa 13</vt:lpstr>
      <vt:lpstr>Historial de Cambios</vt:lpstr>
      <vt:lpstr>Validacion datos</vt:lpstr>
      <vt:lpstr>'Historial de Cambios'!Área_de_impresión</vt:lpstr>
      <vt:lpstr>'Programa 11'!Área_de_impresión</vt:lpstr>
      <vt:lpstr>'Programa 12'!Área_de_impresión</vt:lpstr>
      <vt:lpstr>'Programa 13'!Área_de_impresión</vt:lpstr>
      <vt:lpstr>'Historial de Cambios'!Títulos_a_imprimir</vt:lpstr>
      <vt:lpstr>'Programa 11'!Títulos_a_imprimir</vt:lpstr>
      <vt:lpstr>'Programa 12'!Títulos_a_imprimir</vt:lpstr>
      <vt:lpstr>'Programa 13'!Títulos_a_imprimir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Mary Leidy Acevedo De los Santos</cp:lastModifiedBy>
  <cp:lastPrinted>2025-07-11T14:28:48Z</cp:lastPrinted>
  <dcterms:created xsi:type="dcterms:W3CDTF">2018-02-28T12:31:13Z</dcterms:created>
  <dcterms:modified xsi:type="dcterms:W3CDTF">2025-07-11T14:31:48Z</dcterms:modified>
</cp:coreProperties>
</file>