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72.16.0.30\Presupuesto\PRESUPUESTO FISICO\2025\"/>
    </mc:Choice>
  </mc:AlternateContent>
  <bookViews>
    <workbookView xWindow="0" yWindow="0" windowWidth="21570" windowHeight="7755" activeTab="1"/>
  </bookViews>
  <sheets>
    <sheet name="Programa 11" sheetId="2" r:id="rId1"/>
    <sheet name="Programa 12" sheetId="5" r:id="rId2"/>
    <sheet name="Programa 13" sheetId="6" r:id="rId3"/>
    <sheet name="Historial de Cambios" sheetId="3" state="hidden" r:id="rId4"/>
    <sheet name="Validacion datos" sheetId="4" state="hidden" r:id="rId5"/>
  </sheets>
  <externalReferences>
    <externalReference r:id="rId6"/>
  </externalReferences>
  <definedNames>
    <definedName name="_xlnm.Print_Area" localSheetId="3">'Historial de Cambios'!$A$1:$F$43</definedName>
    <definedName name="_xlnm.Print_Area" localSheetId="0">'Programa 11'!$A$1:$J$75</definedName>
    <definedName name="_xlnm.Print_Area" localSheetId="1">'Programa 12'!$A$1:$J$78</definedName>
    <definedName name="_xlnm.Print_Area" localSheetId="2">'Programa 13'!$A$1:$J$68</definedName>
    <definedName name="_xlnm.Print_Titles" localSheetId="3">'Historial de Cambios'!$1:$7</definedName>
    <definedName name="_xlnm.Print_Titles" localSheetId="0">'Programa 11'!$1:$6</definedName>
    <definedName name="_xlnm.Print_Titles" localSheetId="1">'Programa 12'!$1:$6</definedName>
    <definedName name="_xlnm.Print_Titles" localSheetId="2">'Programa 13'!$1:$6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5" l="1"/>
  <c r="C39" i="5" l="1"/>
  <c r="C39" i="2" l="1"/>
  <c r="A39" i="2"/>
  <c r="A39" i="5" l="1"/>
  <c r="I45" i="2" l="1"/>
  <c r="J43" i="6" l="1"/>
  <c r="I44" i="5"/>
  <c r="I45" i="5"/>
  <c r="J44" i="5"/>
  <c r="J45" i="5"/>
  <c r="J45" i="2"/>
  <c r="I46" i="2"/>
  <c r="J46" i="2"/>
  <c r="I44" i="6" l="1"/>
  <c r="I43" i="6"/>
  <c r="N45" i="5" l="1"/>
  <c r="O44" i="5"/>
  <c r="O45" i="5"/>
  <c r="N44" i="5"/>
  <c r="O45" i="2"/>
  <c r="O46" i="2"/>
  <c r="N46" i="2"/>
  <c r="N45" i="2"/>
  <c r="I38" i="6"/>
  <c r="I39" i="5" l="1"/>
  <c r="I39" i="2"/>
  <c r="C23" i="5" l="1"/>
</calcChain>
</file>

<file path=xl/sharedStrings.xml><?xml version="1.0" encoding="utf-8"?>
<sst xmlns="http://schemas.openxmlformats.org/spreadsheetml/2006/main" count="395" uniqueCount="262">
  <si>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</si>
  <si>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</si>
  <si>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</si>
  <si>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</si>
  <si>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</si>
  <si>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</si>
  <si>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</si>
  <si>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</si>
  <si>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</si>
  <si>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</si>
  <si>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Presupuesto Vigente</t>
  </si>
  <si>
    <t>Física %
 E=C/A</t>
  </si>
  <si>
    <t>Porcentaje de Ejecución (ejecutado/vigente)</t>
  </si>
  <si>
    <t>Línea(s) de acción:</t>
  </si>
  <si>
    <t>Ejecución Trimestral</t>
  </si>
  <si>
    <t>Código</t>
  </si>
  <si>
    <t>Documento Relacionado</t>
  </si>
  <si>
    <t>Fecha Versión</t>
  </si>
  <si>
    <t>Versión</t>
  </si>
  <si>
    <t>DEC-FOR013</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</si>
  <si>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</si>
  <si>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</si>
  <si>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</si>
  <si>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</si>
  <si>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</si>
  <si>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</si>
  <si>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</si>
  <si>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</si>
  <si>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</si>
  <si>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</si>
  <si>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</si>
  <si>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</si>
  <si>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</si>
  <si>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</si>
  <si>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</si>
  <si>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</si>
  <si>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</si>
  <si>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</si>
  <si>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</si>
  <si>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</si>
  <si>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</si>
  <si>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</si>
  <si>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</si>
  <si>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</si>
  <si>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</si>
  <si>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</si>
  <si>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</si>
  <si>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</si>
  <si>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</si>
  <si>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</si>
  <si>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</si>
  <si>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</si>
  <si>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</si>
  <si>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</si>
  <si>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</si>
  <si>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</si>
  <si>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</si>
  <si>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</si>
  <si>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</si>
  <si>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</si>
  <si>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</si>
  <si>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</si>
  <si>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</si>
  <si>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</si>
  <si>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</si>
  <si>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</si>
  <si>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</si>
  <si>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</si>
  <si>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</si>
  <si>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</si>
  <si>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</si>
  <si>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</si>
  <si>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</si>
  <si>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</si>
  <si>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</si>
  <si>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</si>
  <si>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</si>
  <si>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</si>
  <si>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</si>
  <si>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</si>
  <si>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</si>
  <si>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</si>
  <si>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</si>
  <si>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</si>
  <si>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</si>
  <si>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</si>
  <si>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</si>
  <si>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</si>
  <si>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</si>
  <si>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</si>
  <si>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</si>
  <si>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</si>
  <si>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</si>
  <si>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</si>
  <si>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</si>
  <si>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</si>
  <si>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</si>
  <si>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</si>
  <si>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</si>
  <si>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</si>
  <si>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</si>
  <si>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</si>
  <si>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</si>
  <si>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</si>
  <si>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</si>
  <si>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</si>
  <si>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</si>
  <si>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</si>
  <si>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</si>
  <si>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</si>
  <si>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</si>
  <si>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</si>
  <si>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</si>
  <si>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</si>
  <si>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</si>
  <si>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</si>
  <si>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</si>
  <si>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</si>
  <si>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</si>
  <si>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</si>
  <si>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</si>
  <si>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</si>
  <si>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</si>
  <si>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</si>
  <si>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</si>
  <si>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</si>
  <si>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</si>
  <si>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</si>
  <si>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</si>
  <si>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</si>
  <si>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</si>
  <si>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</si>
  <si>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</si>
  <si>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</si>
  <si>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</si>
  <si>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</si>
  <si>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</si>
  <si>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</si>
  <si>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</si>
  <si>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</si>
  <si>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</si>
  <si>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</si>
  <si>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</si>
  <si>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</si>
  <si>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</si>
  <si>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</si>
  <si>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</si>
  <si>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</si>
  <si>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</si>
  <si>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</si>
  <si>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</si>
  <si>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</si>
  <si>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</si>
  <si>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</si>
  <si>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</si>
  <si>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</si>
  <si>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</si>
  <si>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</si>
  <si>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</si>
  <si>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</si>
  <si>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</si>
  <si>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</si>
  <si>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</si>
  <si>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</si>
  <si>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</si>
  <si>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</si>
  <si>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</si>
  <si>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</si>
  <si>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</si>
  <si>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</si>
  <si>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</si>
  <si>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</si>
  <si>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</si>
  <si>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</si>
  <si>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</si>
  <si>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</si>
  <si>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</si>
  <si>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</si>
  <si>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</si>
  <si>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</si>
  <si>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</si>
  <si>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</si>
  <si>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</si>
  <si>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</si>
  <si>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</si>
  <si>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</si>
  <si>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</si>
  <si>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</si>
  <si>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</si>
  <si>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</si>
  <si>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</si>
  <si>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</si>
  <si>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</si>
  <si>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</si>
  <si>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t>AMPLIAR Y GARANTIZA LA COBERTURA Y CONTINUIDAD DE AGUA POTABLE</t>
  </si>
  <si>
    <t>OE1: Incrementar y garantizar la producción de agua potable de manera continua y con los niveles de presión adecuadas.</t>
  </si>
  <si>
    <t>1.1.1.1: Impulsar la inversión en construcción en S.A.A.P. mediante Planes Anuales y Plurianuales de Inversión Pública basados en la identificación de zonas con baja capacidad instalada.</t>
  </si>
  <si>
    <t>Subcapítulo</t>
  </si>
  <si>
    <t>Física
(A)</t>
  </si>
  <si>
    <t>Financiera
(B)</t>
  </si>
  <si>
    <t>Física 
(C)</t>
  </si>
  <si>
    <t>Financiera 
 (D)</t>
  </si>
  <si>
    <t>I -Información Institucional</t>
  </si>
  <si>
    <t>OES1:Incrementar la construcción de infraestructura de producción de agua potable en territorios con baja capacidad instalada</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</si>
  <si>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</si>
  <si>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</si>
  <si>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rFont val="Calibri"/>
        <family val="2"/>
      </rPr>
      <t>Nota:</t>
    </r>
    <r>
      <rPr>
        <sz val="11"/>
        <rFont val="Calibri"/>
        <family val="2"/>
      </rPr>
      <t xml:space="preserve"> llenar un formulario por programa</t>
    </r>
  </si>
  <si>
    <t xml:space="preserve">Gestión Comercial </t>
  </si>
  <si>
    <t>Clientes/usuarios atendidos</t>
  </si>
  <si>
    <t>M3 de aguas residuales recolectadas</t>
  </si>
  <si>
    <t>M3 de aguas residuales tratadas</t>
  </si>
  <si>
    <t>M3 de agua producida</t>
  </si>
  <si>
    <t>Unidad Ejecutora</t>
  </si>
  <si>
    <t>Resultado Asociado:</t>
  </si>
  <si>
    <t>Programación Trimestral</t>
  </si>
  <si>
    <t>Financiera
(D)</t>
  </si>
  <si>
    <t>Física 
(E)</t>
  </si>
  <si>
    <t>Financiera 
 (F)</t>
  </si>
  <si>
    <t>Física
(C )</t>
  </si>
  <si>
    <r>
      <t>Beneficiarios:</t>
    </r>
    <r>
      <rPr>
        <sz val="12"/>
        <color rgb="FF000000"/>
        <rFont val="Calibri Light"/>
        <family val="2"/>
        <scheme val="major"/>
      </rPr>
      <t xml:space="preserve"> </t>
    </r>
  </si>
  <si>
    <r>
      <t xml:space="preserve">VI. </t>
    </r>
    <r>
      <rPr>
        <b/>
        <sz val="11"/>
        <color theme="0"/>
        <rFont val="Calibri Light"/>
        <family val="2"/>
        <scheme val="major"/>
      </rPr>
      <t>Oportunidades de Mejora</t>
    </r>
  </si>
  <si>
    <r>
      <rPr>
        <b/>
        <sz val="10"/>
        <rFont val="Calibri Light"/>
        <family val="2"/>
        <scheme val="major"/>
      </rPr>
      <t>Nota:</t>
    </r>
    <r>
      <rPr>
        <sz val="10"/>
        <rFont val="Calibri Light"/>
        <family val="2"/>
        <scheme val="major"/>
      </rPr>
      <t xml:space="preserve"> llenar un formulario por programa</t>
    </r>
  </si>
  <si>
    <r>
      <t>Beneficiarios:</t>
    </r>
    <r>
      <rPr>
        <sz val="11"/>
        <color rgb="FF000000"/>
        <rFont val="Calibri Light"/>
        <family val="2"/>
        <scheme val="major"/>
      </rPr>
      <t xml:space="preserve"> </t>
    </r>
  </si>
  <si>
    <t>VI. Oportunidades de Mejora</t>
  </si>
  <si>
    <t>Lineamientos para la Ejecución Presupuestaria de las Empresas Públicas no Financieras e Instituciones Públicas Financieras para el ejercicio 2023</t>
  </si>
  <si>
    <t xml:space="preserve">6104 CORPORACION DEL ACUEDUCTO Y ALCANTARILLADO DE SANTIAGO </t>
  </si>
  <si>
    <t xml:space="preserve">01 CORPORACION DEL ACUEDUCTO Y ALCANTARILLADO DE SANTIAGO </t>
  </si>
  <si>
    <t xml:space="preserve">0001 CORPORACION DEL ACUEDUCTO Y ALCANTARILLADO DE SANTIAGO </t>
  </si>
  <si>
    <t>Satisfacer las necesidades de agua potable y saneamiento de la provincia de Santiago para mejorar la calidad de vida de sus habitantes.</t>
  </si>
  <si>
    <t>Ser una institución innovadora, modelo en la región del Caribe, socialmente responsable y autosostenible con usuarios satisfechos y conscientes del valor del agua.</t>
  </si>
  <si>
    <t>Residentes en el área de jurisdicción del CORAASAN</t>
  </si>
  <si>
    <t xml:space="preserve">7683-Residentes de los sectores bajo la jurisdicción de CORAASAN con distribución de agua potable a través de la red pública 
</t>
  </si>
  <si>
    <t>7687-Residentes de los sectores bajo la jurisdicción de CORAASAN con producción de agua potable a través de la red pública</t>
  </si>
  <si>
    <t>Residentes en el área de jurisdicción de CORAASAN</t>
  </si>
  <si>
    <t xml:space="preserve"> 7684-Residentes de los sectores bajo la jurisdicción de CORAASAN con servicio de recolección de agua residual a través de la red de alcantarillado 
</t>
  </si>
  <si>
    <t>7685-Residentes de los sectores bajo la jurisdicción de CORAASAN con aguas residuales tratadas y vertidas al medio ambiente conforme a los parámetros establecidos por las normas</t>
  </si>
  <si>
    <t xml:space="preserve">7686-Residentes de los sectores bajo la jurisdicción de CORAASAN reciben atención a las solicitudes de servicios comerciales, reclamos y denuncias 
</t>
  </si>
  <si>
    <t>Una Sociedad con Igualdad de Derecho y Oportunidades</t>
  </si>
  <si>
    <t xml:space="preserve">Vivienda digna en entornos saludables. </t>
  </si>
  <si>
    <t>Garantizar el acceso universal a servicios de agua potable y saneamiento, provistos con calidad y eficiencia.</t>
  </si>
  <si>
    <t xml:space="preserve">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2.5.2.7 Garantizar el suministro adecuado y oportuno de agua potable y el acceso a campañas de saneamiento a poblaciones afectadas por la ocurrencia de desastres. 
</t>
  </si>
  <si>
    <t>Este programa pretende desarrollar la actividad de comercialización del servicio de agua potable basándoseen la eficientización de la gestión de  la facturación y las cobranzas  que ingresan por la venta del servicio de abastecimiento de agua potables y recolección de aguas residuales, al mismo tiempo que se pretende regularizar, actualizar e incorporar tanto a los usuarios existentes como a los nuevos.</t>
  </si>
  <si>
    <t xml:space="preserve">Este producto se refiere a la cantidad de usuarios con contrato que tiene la institución los cuales reciben múltiples servicios comerciales (instalación, letura, facturación, cobranzas, atención a reclamos, etc.) </t>
  </si>
  <si>
    <t xml:space="preserve">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2.5.2.7 Garantizar el suministro adecuado y oportuno de agua potable y el acceso a campañas de saneamiento a poblaciones afectadas por la ocurrencia de desastres. 
</t>
  </si>
  <si>
    <t xml:space="preserve">7683-Residentes de los sectores bajo la jurisdicción de CORAASAN con distribución de agua potable a través de la red pública </t>
  </si>
  <si>
    <t>Este producto mide la cantidad de agua distribuida por la Institución en metros cúbicos. Se asume un nivel de pérdidas físicas de un 20% de acuerdo a estudios del BID.</t>
  </si>
  <si>
    <t>Este producto mide la cantidad de agua residual recolectada por la Institución en metros cúbicos</t>
  </si>
  <si>
    <t>Este producto mide la cantidad de agua residual tratada y vertida a los cuerpos naturales de agua por la Institución en metros cúbicos</t>
  </si>
  <si>
    <t xml:space="preserve">Este producto mide la cantidad de agua producida  por la Institución en metros cúbicos. </t>
  </si>
  <si>
    <t>M3 de agua distribuida</t>
  </si>
  <si>
    <t xml:space="preserve">7686-Residentes de los sectores bajo la jurisdicción de CORAASAN reciben atención a las solicitudes de servicios comerciales, reclamos y denuncias </t>
  </si>
  <si>
    <t>Fortalecer el mantenimiento preventivo de equipos críticos. Mejorar el pretratamiento y limpieza de tanques para evitar acumulación de sólidos y Asegurar equipos de respaldo para evitar interrupciones, para lo cual se esta llevando a cabo un plan de abastecimiento y contingencia.</t>
  </si>
  <si>
    <t>Se logró una alta ejecución física y financiera .</t>
  </si>
  <si>
    <t>La meta alcanzada para este producto fue de 99.14 % con respecto a lo planificado. Aunque no se logró el 100 % de cumplimiento, el nivel de avance evidencia un alto grado de desempeño, resultado de una gestión eficiente del recurso hídrico disponible. A pesar de las limitaciones en la producción, se implementaron estrategias operativas que permitieron optimizar la prestación del servicio y minimizar el impacto en la población abastecida. En relación a la parte financiera, se obtuvo un alto nivel, ya que recibimos un reformulado que fortaleció la parte financiera de la ejecución.</t>
  </si>
  <si>
    <t>Se logró una ejecución física de un 99.15% y una ejecución financiera de un 104.34%</t>
  </si>
  <si>
    <t>Para este producto, la meta alcanzada fue de 99.15 % en relación con lo planificado. Si bien el porcentaje no alcanzó el 100 % de cumplimiento, se situó muy próximo a la meta establecida. Este comportamiento estuvo influenciado principalmente por la ocurrencia de averías en los últimos días del mes de diciembre, las cuales afectaron de manera puntual la continuidad del servicio, además de algunas reparaciones en las redes principales. En relación a la parte financiera, se obtuvo un alto nivel, ya que recibimos un reformulado que fortaleció la parte financiera de la ejecución.</t>
  </si>
  <si>
    <t>Se logró una ejecución física de un 99.15% y una ejecución financiera de un 177.18%</t>
  </si>
  <si>
    <t>La cifra de 1,452 nuevos contratos obtenidos en el cuarto trimestre refleja una expansión significativa en la cobertura de los servicios de propiedades domésticas, alcanzando el 98%, y un 2% en propiedades comerciales. En total, se contabilizan 217,182 codificaciones con contrato para usuarios residentes en los sectores bajo la jurisdicción de CORAASAN. Esta meta se alcanzó en un 119%, gracias a un esfuerzo considerable por incrementar las cobranzas y optimizar los servicios ofrecidos. En relación con la meta financiera, se logró una alta ejecución, atribuida a la reformulación del presupuesto recibido.</t>
  </si>
  <si>
    <t xml:space="preserve">
La meta prevista para el volumen de aguas residuales recolectadas o captadas en el cuarto trimestre se logró en un 90.99%. Sin embargo, se presentó una desviación con respecto a lo proyectado, ya que este indicador está directamente relacionado con la generación de aguas residuales, la cual depende del volumen de producción y suministro de agua potable. Al final de diciembre, se registró una disminución en este suministro debido a la rotura de una tubería de aducción de 60 pulgadas, que conecta la presa de Bao con el acueducto Cibao Central en la comunidad de La Zanja, Sabana Iglesias. Esta situación impactó negativamente la producción de agua potable y, como consecuencia, afectó la generación y recolección de aguas residuales en la provincia de Santiago. En relación con la meta financiera, se logró una alta ejecución, atribuida a la reformulación del presupuesto recibido.
</t>
  </si>
  <si>
    <t>Se logró una ejecución física de un 90.99% y una ejecución financiera de un 183%</t>
  </si>
  <si>
    <t xml:space="preserve">Se logro un 64.33 % de la meta física y un 159.61% de la meta financiera. </t>
  </si>
  <si>
    <t>La meta de volumen de aguas residuales tratadas del cuarto trimestre no se alcanzó debido a la reducción del caudal influente y a fallas operativas en la PTAR Rafey. La disminución del caudal estuvo asociada a la baja en la producción de agua potable por el colapso de la tubería de aducción de 60 pulgadas en Sabana Iglesias. Adicionalmente, se presentaron fallas en equipos clave de bombeo, pretratamiento, aireación, deshidratación y recirculación de lodos, afectando la capacidad operativa de la planta. Para 2026 se prevé un proyecto de rehabilitación integral de la PTAR Rafey con financiamiento del Banco Mundial, orientado a mejorar la eficiencia y los indicadores de calidad y cobertura. En relación a la parte financiera, se obtuvo un alto nivel, ya que recibimos un reformulado que fortaleció la parte financiera de la ejecución.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</si>
</sst>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00_-;\-* #,##0.00_-;_-* &quot;-&quot;??_-;_-@_-"/>
    <numFmt numFmtId="165" formatCode="[$-10409]#,##0.00;\-#,##0.00"/>
    <numFmt numFmtId="166" formatCode="[$-10409]0.00%"/>
    <numFmt numFmtId="167" formatCode="dd/mm/yyyy;@"/>
    <numFmt numFmtId="168" formatCode="_(* #,##0_);_(* \(#,##0\);_(* &quot;-&quot;??_);_(@_)"/>
    <numFmt numFmtId="169" formatCode="[$-10409]#,##0;\-#,##0"/>
    <numFmt numFmtId="170" formatCode="_-* #,##0_-;\-* #,##0_-;_-* &quot;-&quot;??_-;_-@_-"/>
    <numFmt numFmtId="171" formatCode="_(* #,##0.0000_);_(* \(#,##0.0000\);_(* &quot;-&quot;??_);_(@_)"/>
  </numFmts>
  <fonts count="37" x14ac:knownFonts="1">
    <font>
      <sz val="11"/>
      <color rgb="FF000000"/>
      <name val="Calibri"/>
      <family val="2"/>
      <scheme val="minor"/>
    </font>
    <font>
      <sz val="11"/>
      <color theme="1"/>
      <name val="Calibri"/>
      <family val="2"/>
      <scheme val="minor"/>
    </font>
    <font>
      <sz val="11"/>
      <name val="Calibri"/>
      <family val="2"/>
    </font>
    <font>
      <sz val="10"/>
      <name val="Calibri"/>
      <family val="2"/>
    </font>
    <font>
      <sz val="11"/>
      <color rgb="FF000000"/>
      <name val="Calibri"/>
      <family val="2"/>
      <scheme val="minor"/>
    </font>
    <font>
      <b/>
      <sz val="11"/>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0"/>
      <name val="Calibri"/>
      <family val="2"/>
    </font>
    <font>
      <b/>
      <sz val="11"/>
      <name val="Calibri"/>
      <family val="2"/>
    </font>
    <font>
      <b/>
      <sz val="11"/>
      <color rgb="FFFF0000"/>
      <name val="Calibri"/>
      <family val="2"/>
    </font>
    <font>
      <b/>
      <sz val="16"/>
      <color rgb="FF000000"/>
      <name val="Calibri Light"/>
      <family val="2"/>
      <scheme val="major"/>
    </font>
    <font>
      <b/>
      <sz val="12"/>
      <color rgb="FF000000"/>
      <name val="Calibri Light"/>
      <family val="2"/>
      <scheme val="major"/>
    </font>
    <font>
      <b/>
      <sz val="9"/>
      <color rgb="FF000000"/>
      <name val="Calibri Light"/>
      <family val="2"/>
      <scheme val="major"/>
    </font>
    <font>
      <sz val="9"/>
      <color rgb="FF000000"/>
      <name val="Calibri Light"/>
      <family val="2"/>
      <scheme val="major"/>
    </font>
    <font>
      <sz val="11"/>
      <color rgb="FF000000"/>
      <name val="Calibri Light"/>
      <family val="2"/>
      <scheme val="major"/>
    </font>
    <font>
      <b/>
      <sz val="12"/>
      <color theme="0"/>
      <name val="Calibri Light"/>
      <family val="2"/>
      <scheme val="major"/>
    </font>
    <font>
      <b/>
      <sz val="12"/>
      <color theme="1"/>
      <name val="Calibri Light"/>
      <family val="2"/>
      <scheme val="major"/>
    </font>
    <font>
      <b/>
      <sz val="11"/>
      <color rgb="FF000000"/>
      <name val="Calibri Light"/>
      <family val="2"/>
      <scheme val="major"/>
    </font>
    <font>
      <sz val="11"/>
      <color theme="1"/>
      <name val="Calibri Light"/>
      <family val="2"/>
      <scheme val="major"/>
    </font>
    <font>
      <b/>
      <sz val="11"/>
      <color theme="1"/>
      <name val="Calibri Light"/>
      <family val="2"/>
      <scheme val="major"/>
    </font>
    <font>
      <sz val="10"/>
      <color theme="1"/>
      <name val="Calibri Light"/>
      <family val="2"/>
      <scheme val="major"/>
    </font>
    <font>
      <sz val="12"/>
      <color rgb="FF000000"/>
      <name val="Calibri Light"/>
      <family val="2"/>
      <scheme val="major"/>
    </font>
    <font>
      <b/>
      <sz val="11"/>
      <name val="Calibri Light"/>
      <family val="2"/>
      <scheme val="major"/>
    </font>
    <font>
      <sz val="11"/>
      <name val="Calibri Light"/>
      <family val="2"/>
      <scheme val="major"/>
    </font>
    <font>
      <b/>
      <sz val="10"/>
      <color rgb="FF000000"/>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sz val="11"/>
      <color rgb="FFFF0000"/>
      <name val="Calibri Light"/>
      <family val="2"/>
      <scheme val="major"/>
    </font>
    <font>
      <sz val="10"/>
      <name val="Arial"/>
      <family val="2"/>
    </font>
    <font>
      <sz val="11"/>
      <color rgb="FF000000"/>
      <name val="Calibri"/>
      <family val="2"/>
    </font>
    <font>
      <sz val="11"/>
      <color rgb="FF000000"/>
      <name val="Calibri Light"/>
      <family val="2"/>
      <scheme val="major"/>
    </font>
    <font>
      <sz val="11"/>
      <name val="Calibri Light"/>
      <family val="2"/>
      <scheme val="major"/>
    </font>
  </fonts>
  <fills count="12">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s>
  <borders count="77">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right style="medium">
        <color indexed="64"/>
      </right>
      <top style="medium">
        <color rgb="FFFFFFFF"/>
      </top>
      <bottom/>
      <diagonal/>
    </border>
    <border>
      <left style="medium">
        <color indexed="64"/>
      </left>
      <right style="thin">
        <color indexed="64"/>
      </right>
      <top style="medium">
        <color rgb="FFFFFFFF"/>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thin">
        <color indexed="64"/>
      </left>
      <right style="thin">
        <color theme="0" tint="-0.34998626667073579"/>
      </right>
      <top style="thin">
        <color indexed="64"/>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6">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164" fontId="4" fillId="0" borderId="0" applyFont="0" applyFill="0" applyBorder="0" applyAlignment="0" applyProtection="0"/>
    <xf numFmtId="0" fontId="33" fillId="0" borderId="0">
      <alignment wrapText="1"/>
    </xf>
  </cellStyleXfs>
  <cellXfs count="329">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 fillId="0" borderId="0" xfId="3"/>
    <xf numFmtId="0" fontId="1" fillId="0" borderId="0" xfId="3" applyBorder="1"/>
    <xf numFmtId="0" fontId="7" fillId="4" borderId="20" xfId="3" applyFont="1" applyFill="1" applyBorder="1" applyAlignment="1">
      <alignment horizontal="center" vertical="center"/>
    </xf>
    <xf numFmtId="0" fontId="7" fillId="4" borderId="21" xfId="3" applyFont="1" applyFill="1" applyBorder="1" applyAlignment="1">
      <alignment horizontal="center" vertical="center"/>
    </xf>
    <xf numFmtId="0" fontId="8" fillId="0" borderId="22" xfId="3" applyFont="1" applyBorder="1" applyAlignment="1">
      <alignment horizontal="center" vertical="center"/>
    </xf>
    <xf numFmtId="49" fontId="8" fillId="0" borderId="23" xfId="3" applyNumberFormat="1" applyFont="1" applyBorder="1" applyAlignment="1">
      <alignment horizontal="center" vertical="center"/>
    </xf>
    <xf numFmtId="0" fontId="8" fillId="0" borderId="23" xfId="3" applyFont="1" applyBorder="1" applyAlignment="1">
      <alignment horizontal="center" vertical="center"/>
    </xf>
    <xf numFmtId="0" fontId="9" fillId="0" borderId="23" xfId="3" applyFont="1" applyBorder="1" applyAlignment="1">
      <alignment horizontal="center" vertical="center"/>
    </xf>
    <xf numFmtId="0" fontId="10" fillId="0" borderId="23" xfId="3" applyFont="1" applyBorder="1" applyAlignment="1">
      <alignment horizontal="center" vertical="center" wrapText="1"/>
    </xf>
    <xf numFmtId="0" fontId="5" fillId="0" borderId="0" xfId="3" applyFont="1"/>
    <xf numFmtId="0" fontId="1" fillId="0" borderId="0" xfId="3" applyAlignment="1">
      <alignment vertical="center" wrapText="1"/>
    </xf>
    <xf numFmtId="0" fontId="1" fillId="0" borderId="24" xfId="3" applyBorder="1"/>
    <xf numFmtId="0" fontId="5" fillId="0" borderId="24" xfId="3" applyFont="1" applyBorder="1" applyAlignment="1">
      <alignment vertical="center" wrapText="1"/>
    </xf>
    <xf numFmtId="0" fontId="1" fillId="0" borderId="24" xfId="3" applyBorder="1" applyAlignment="1">
      <alignment horizontal="center" vertical="center"/>
    </xf>
    <xf numFmtId="0" fontId="1" fillId="0" borderId="24" xfId="3" applyBorder="1" applyAlignment="1">
      <alignment vertical="center" wrapText="1"/>
    </xf>
    <xf numFmtId="0" fontId="5" fillId="0" borderId="24" xfId="3" applyFont="1" applyBorder="1"/>
    <xf numFmtId="0" fontId="2"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3" fillId="0" borderId="0" xfId="0" applyFont="1" applyFill="1" applyBorder="1" applyAlignment="1" applyProtection="1">
      <alignment vertical="center" wrapText="1"/>
      <protection locked="0"/>
    </xf>
    <xf numFmtId="0" fontId="2" fillId="0" borderId="0" xfId="0" applyFont="1" applyFill="1" applyBorder="1" applyProtection="1">
      <protection locked="0"/>
    </xf>
    <xf numFmtId="39" fontId="0" fillId="0" borderId="0" xfId="0" applyNumberFormat="1" applyFill="1" applyBorder="1" applyProtection="1">
      <protection locked="0"/>
    </xf>
    <xf numFmtId="0" fontId="2"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2" fillId="0" borderId="0" xfId="0" applyNumberFormat="1" applyFont="1" applyFill="1" applyBorder="1" applyProtection="1">
      <protection locked="0"/>
    </xf>
    <xf numFmtId="43" fontId="2" fillId="0" borderId="0" xfId="1" applyFont="1" applyFill="1" applyBorder="1" applyAlignment="1" applyProtection="1">
      <alignment horizontal="left"/>
      <protection locked="0"/>
    </xf>
    <xf numFmtId="9" fontId="2" fillId="0" borderId="0" xfId="2" applyFont="1" applyFill="1" applyBorder="1" applyProtection="1">
      <protection locked="0"/>
    </xf>
    <xf numFmtId="0" fontId="0" fillId="0" borderId="0" xfId="0" applyFont="1" applyBorder="1" applyAlignment="1" applyProtection="1">
      <alignment wrapText="1"/>
      <protection locked="0"/>
    </xf>
    <xf numFmtId="43" fontId="2" fillId="0" borderId="0" xfId="1" applyFont="1" applyFill="1" applyBorder="1" applyProtection="1">
      <protection locked="0"/>
    </xf>
    <xf numFmtId="43" fontId="2" fillId="0" borderId="0" xfId="0" applyNumberFormat="1" applyFont="1" applyFill="1" applyBorder="1" applyProtection="1">
      <protection locked="0"/>
    </xf>
    <xf numFmtId="0" fontId="2" fillId="0" borderId="0" xfId="0" applyFont="1" applyProtection="1">
      <protection locked="0"/>
    </xf>
    <xf numFmtId="39" fontId="13" fillId="0" borderId="0" xfId="0" applyNumberFormat="1" applyFont="1" applyAlignment="1" applyProtection="1">
      <alignment vertical="center" wrapText="1"/>
      <protection locked="0"/>
    </xf>
    <xf numFmtId="165" fontId="2" fillId="0" borderId="0" xfId="0" applyNumberFormat="1" applyFont="1" applyProtection="1">
      <protection locked="0"/>
    </xf>
    <xf numFmtId="43"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0" fillId="0" borderId="0" xfId="1" applyFont="1" applyAlignment="1" applyProtection="1">
      <alignment vertical="center"/>
      <protection locked="0"/>
    </xf>
    <xf numFmtId="43" fontId="2" fillId="0" borderId="0" xfId="1" applyFont="1" applyFill="1" applyBorder="1" applyAlignment="1" applyProtection="1">
      <alignment vertical="center"/>
      <protection locked="0"/>
    </xf>
    <xf numFmtId="0" fontId="2" fillId="0" borderId="0" xfId="0" applyFont="1" applyAlignment="1" applyProtection="1">
      <alignment wrapText="1"/>
      <protection locked="0"/>
    </xf>
    <xf numFmtId="43" fontId="2" fillId="0" borderId="0" xfId="1" applyFont="1" applyFill="1" applyBorder="1" applyAlignment="1" applyProtection="1">
      <alignment horizontal="left" vertical="center"/>
      <protection locked="0"/>
    </xf>
    <xf numFmtId="43" fontId="2" fillId="0" borderId="0" xfId="1" applyFont="1" applyFill="1" applyBorder="1" applyAlignment="1" applyProtection="1">
      <alignment vertical="center" wrapText="1"/>
      <protection locked="0"/>
    </xf>
    <xf numFmtId="9" fontId="2" fillId="0" borderId="0" xfId="2" applyFont="1" applyFill="1" applyBorder="1" applyAlignment="1" applyProtection="1">
      <alignment vertical="center"/>
      <protection locked="0"/>
    </xf>
    <xf numFmtId="0" fontId="14" fillId="0" borderId="31" xfId="0" applyFont="1" applyBorder="1" applyAlignment="1" applyProtection="1">
      <alignment vertical="top" wrapText="1"/>
    </xf>
    <xf numFmtId="0" fontId="14" fillId="0" borderId="7" xfId="0" applyFont="1" applyBorder="1" applyAlignment="1" applyProtection="1">
      <alignment vertical="top" wrapText="1"/>
    </xf>
    <xf numFmtId="0" fontId="16" fillId="2" borderId="9" xfId="0" applyFont="1" applyFill="1" applyBorder="1" applyAlignment="1" applyProtection="1">
      <alignment horizontal="center" vertical="center" wrapText="1"/>
    </xf>
    <xf numFmtId="0" fontId="16" fillId="2" borderId="29" xfId="0" applyFont="1" applyFill="1" applyBorder="1" applyAlignment="1" applyProtection="1">
      <alignment horizontal="center" vertical="center" wrapText="1"/>
    </xf>
    <xf numFmtId="0" fontId="14" fillId="0" borderId="10" xfId="0" applyFont="1" applyBorder="1" applyAlignment="1" applyProtection="1">
      <alignment vertical="top" wrapText="1"/>
    </xf>
    <xf numFmtId="167" fontId="17" fillId="0" borderId="13" xfId="0" applyNumberFormat="1"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23" fillId="0" borderId="1" xfId="0" applyFont="1" applyBorder="1"/>
    <xf numFmtId="0" fontId="18" fillId="0" borderId="15" xfId="0" applyFont="1" applyBorder="1" applyAlignment="1" applyProtection="1">
      <protection locked="0"/>
    </xf>
    <xf numFmtId="0" fontId="18" fillId="0" borderId="16" xfId="0" applyFont="1" applyBorder="1" applyAlignment="1" applyProtection="1">
      <protection locked="0"/>
    </xf>
    <xf numFmtId="49" fontId="18" fillId="0" borderId="15" xfId="0" applyNumberFormat="1" applyFont="1" applyBorder="1" applyProtection="1">
      <protection locked="0"/>
    </xf>
    <xf numFmtId="0" fontId="18" fillId="0" borderId="0" xfId="0" applyFont="1" applyBorder="1" applyAlignment="1" applyProtection="1">
      <protection locked="0"/>
    </xf>
    <xf numFmtId="0" fontId="18" fillId="0" borderId="0" xfId="0" applyFont="1" applyBorder="1" applyProtection="1"/>
    <xf numFmtId="0" fontId="18" fillId="0" borderId="0" xfId="0" applyFont="1" applyBorder="1" applyAlignment="1" applyProtection="1"/>
    <xf numFmtId="0" fontId="21" fillId="0" borderId="1" xfId="0" applyFont="1" applyBorder="1" applyAlignment="1">
      <alignment vertical="center" wrapText="1"/>
    </xf>
    <xf numFmtId="0" fontId="18" fillId="0" borderId="0"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28" fillId="7" borderId="37" xfId="0" applyNumberFormat="1" applyFont="1" applyFill="1" applyBorder="1" applyAlignment="1" applyProtection="1">
      <alignment horizontal="center" vertical="center" wrapText="1" readingOrder="1"/>
    </xf>
    <xf numFmtId="0" fontId="28" fillId="7" borderId="41" xfId="0" applyFont="1" applyFill="1" applyBorder="1" applyAlignment="1">
      <alignment horizontal="center" vertical="center" wrapText="1" readingOrder="1"/>
    </xf>
    <xf numFmtId="0" fontId="28" fillId="7" borderId="41" xfId="0" applyNumberFormat="1" applyFont="1" applyFill="1" applyBorder="1" applyAlignment="1" applyProtection="1">
      <alignment horizontal="center" vertical="center" wrapText="1" readingOrder="1"/>
    </xf>
    <xf numFmtId="0" fontId="21" fillId="0" borderId="1" xfId="0" applyFont="1" applyBorder="1" applyAlignment="1" applyProtection="1">
      <alignment vertical="center" wrapText="1"/>
      <protection locked="0"/>
    </xf>
    <xf numFmtId="0" fontId="18" fillId="0" borderId="0" xfId="0" applyFont="1" applyFill="1" applyBorder="1" applyAlignment="1" applyProtection="1">
      <alignment horizontal="left" vertical="center" wrapText="1"/>
      <protection locked="0"/>
    </xf>
    <xf numFmtId="0" fontId="18" fillId="0" borderId="14" xfId="3" applyFont="1" applyBorder="1" applyAlignment="1">
      <alignment horizontal="left" vertical="center" wrapText="1"/>
    </xf>
    <xf numFmtId="0" fontId="18" fillId="0" borderId="14" xfId="3" applyFont="1" applyBorder="1" applyAlignment="1">
      <alignment horizontal="center" vertical="center" wrapText="1"/>
    </xf>
    <xf numFmtId="168" fontId="18" fillId="0" borderId="14" xfId="4" applyNumberFormat="1" applyFont="1" applyFill="1" applyBorder="1" applyAlignment="1">
      <alignment horizontal="center" vertical="center" wrapText="1"/>
    </xf>
    <xf numFmtId="10" fontId="27" fillId="0" borderId="14" xfId="2" applyNumberFormat="1" applyFont="1" applyFill="1" applyBorder="1" applyAlignment="1" applyProtection="1">
      <alignment horizontal="center" vertical="center" wrapText="1" readingOrder="1"/>
      <protection locked="0"/>
    </xf>
    <xf numFmtId="0" fontId="21" fillId="2" borderId="9" xfId="0" applyFont="1" applyFill="1" applyBorder="1" applyAlignment="1">
      <alignment horizontal="center" vertical="center" wrapText="1"/>
    </xf>
    <xf numFmtId="0" fontId="21" fillId="0" borderId="1" xfId="0" applyFont="1" applyBorder="1" applyAlignment="1">
      <alignment vertical="center"/>
    </xf>
    <xf numFmtId="0" fontId="18" fillId="0" borderId="1" xfId="0" applyFont="1" applyBorder="1"/>
    <xf numFmtId="0" fontId="18" fillId="0" borderId="2" xfId="0" applyFont="1" applyBorder="1" applyProtection="1">
      <protection locked="0"/>
    </xf>
    <xf numFmtId="0" fontId="18" fillId="0" borderId="1" xfId="0" applyFont="1" applyBorder="1" applyProtection="1">
      <protection locked="0"/>
    </xf>
    <xf numFmtId="0" fontId="18" fillId="0" borderId="2" xfId="0" applyFont="1" applyBorder="1"/>
    <xf numFmtId="0" fontId="21" fillId="7" borderId="37" xfId="0" applyFont="1" applyFill="1" applyBorder="1" applyAlignment="1">
      <alignment horizontal="center" vertical="center" wrapText="1" readingOrder="1"/>
    </xf>
    <xf numFmtId="0" fontId="21" fillId="7" borderId="41" xfId="0" applyFont="1" applyFill="1" applyBorder="1" applyAlignment="1">
      <alignment horizontal="center" vertical="center" wrapText="1" readingOrder="1"/>
    </xf>
    <xf numFmtId="166" fontId="27" fillId="0" borderId="14" xfId="0" applyNumberFormat="1" applyFont="1" applyBorder="1" applyAlignment="1" applyProtection="1">
      <alignment horizontal="center" vertical="center" wrapText="1" readingOrder="1"/>
      <protection locked="0"/>
    </xf>
    <xf numFmtId="0" fontId="21" fillId="9" borderId="1" xfId="0" applyFont="1" applyFill="1" applyBorder="1" applyAlignment="1" applyProtection="1">
      <alignment vertical="center" wrapText="1"/>
      <protection locked="0"/>
    </xf>
    <xf numFmtId="167" fontId="18" fillId="0" borderId="13" xfId="0" applyNumberFormat="1" applyFont="1" applyBorder="1" applyAlignment="1">
      <alignment horizontal="center" vertical="center" wrapText="1"/>
    </xf>
    <xf numFmtId="168" fontId="18" fillId="0" borderId="14" xfId="3" applyNumberFormat="1" applyFont="1" applyBorder="1" applyAlignment="1">
      <alignment horizontal="center" vertical="center" wrapText="1"/>
    </xf>
    <xf numFmtId="0" fontId="18" fillId="0" borderId="2" xfId="0" applyFont="1" applyFill="1" applyBorder="1" applyProtection="1">
      <protection locked="0"/>
    </xf>
    <xf numFmtId="10" fontId="27" fillId="8" borderId="14" xfId="2" applyNumberFormat="1" applyFont="1" applyFill="1" applyBorder="1" applyAlignment="1" applyProtection="1">
      <alignment horizontal="center" vertical="center" wrapText="1" readingOrder="1"/>
      <protection locked="0"/>
    </xf>
    <xf numFmtId="166" fontId="27" fillId="8" borderId="14" xfId="0" applyNumberFormat="1" applyFont="1" applyFill="1" applyBorder="1" applyAlignment="1" applyProtection="1">
      <alignment horizontal="center" vertical="center" wrapText="1" readingOrder="1"/>
      <protection locked="0"/>
    </xf>
    <xf numFmtId="0" fontId="2" fillId="9" borderId="0" xfId="0" applyFont="1" applyFill="1" applyAlignment="1">
      <alignment horizontal="left" vertical="center"/>
    </xf>
    <xf numFmtId="0" fontId="21" fillId="0" borderId="42" xfId="0" applyFont="1" applyBorder="1" applyAlignment="1">
      <alignment vertical="top" wrapText="1"/>
    </xf>
    <xf numFmtId="0" fontId="21" fillId="0" borderId="1" xfId="0" applyFont="1" applyBorder="1" applyAlignment="1">
      <alignment vertical="top" wrapText="1"/>
    </xf>
    <xf numFmtId="0" fontId="21" fillId="2" borderId="50" xfId="0" applyFont="1" applyFill="1" applyBorder="1" applyAlignment="1">
      <alignment horizontal="center" vertical="center" wrapText="1"/>
    </xf>
    <xf numFmtId="0" fontId="21" fillId="0" borderId="51" xfId="0" applyFont="1" applyBorder="1" applyAlignment="1">
      <alignment vertical="top" wrapText="1"/>
    </xf>
    <xf numFmtId="0" fontId="18" fillId="0" borderId="52" xfId="0" applyFont="1" applyBorder="1" applyAlignment="1">
      <alignment horizontal="center" vertical="center" wrapText="1"/>
    </xf>
    <xf numFmtId="0" fontId="18" fillId="0" borderId="0" xfId="0" applyFont="1" applyBorder="1" applyProtection="1">
      <protection locked="0"/>
    </xf>
    <xf numFmtId="0" fontId="18" fillId="0" borderId="0" xfId="0" applyFont="1" applyBorder="1"/>
    <xf numFmtId="0" fontId="21" fillId="7" borderId="45" xfId="0" applyFont="1" applyFill="1" applyBorder="1" applyAlignment="1">
      <alignment horizontal="center" vertical="center" wrapText="1" readingOrder="1"/>
    </xf>
    <xf numFmtId="0" fontId="21" fillId="7" borderId="46" xfId="0" applyFont="1" applyFill="1" applyBorder="1" applyAlignment="1">
      <alignment horizontal="center" vertical="center" wrapText="1" readingOrder="1"/>
    </xf>
    <xf numFmtId="0" fontId="18" fillId="0" borderId="0" xfId="0" applyFont="1" applyFill="1" applyBorder="1" applyProtection="1">
      <protection locked="0"/>
    </xf>
    <xf numFmtId="0" fontId="21" fillId="0" borderId="3" xfId="0" applyFont="1" applyBorder="1" applyAlignment="1">
      <alignment vertical="center" wrapText="1"/>
    </xf>
    <xf numFmtId="167" fontId="18" fillId="0" borderId="53" xfId="0" applyNumberFormat="1" applyFont="1" applyBorder="1" applyAlignment="1">
      <alignment horizontal="center" vertical="center" wrapText="1"/>
    </xf>
    <xf numFmtId="0" fontId="18" fillId="0" borderId="54" xfId="0" applyFont="1" applyBorder="1" applyAlignment="1">
      <alignment horizontal="center" vertical="center" wrapText="1"/>
    </xf>
    <xf numFmtId="0" fontId="21" fillId="0" borderId="7" xfId="0" applyFont="1" applyBorder="1" applyAlignment="1" applyProtection="1">
      <alignment vertical="center"/>
    </xf>
    <xf numFmtId="0" fontId="23" fillId="0" borderId="7" xfId="0" applyFont="1" applyBorder="1"/>
    <xf numFmtId="0" fontId="18" fillId="0" borderId="58" xfId="0" applyFont="1" applyBorder="1" applyAlignment="1" applyProtection="1">
      <protection locked="0"/>
    </xf>
    <xf numFmtId="0" fontId="18" fillId="0" borderId="7" xfId="0" applyFont="1" applyBorder="1" applyAlignment="1" applyProtection="1">
      <protection locked="0"/>
    </xf>
    <xf numFmtId="0" fontId="18" fillId="0" borderId="8" xfId="0" applyFont="1" applyBorder="1" applyAlignment="1" applyProtection="1">
      <protection locked="0"/>
    </xf>
    <xf numFmtId="0" fontId="18" fillId="0" borderId="7" xfId="0" applyFont="1" applyBorder="1" applyAlignment="1" applyProtection="1"/>
    <xf numFmtId="0" fontId="18" fillId="0" borderId="8" xfId="0" applyFont="1" applyBorder="1" applyAlignment="1" applyProtection="1"/>
    <xf numFmtId="0" fontId="21" fillId="0" borderId="7" xfId="0" applyFont="1" applyBorder="1" applyAlignment="1" applyProtection="1">
      <alignment vertical="center" wrapText="1"/>
    </xf>
    <xf numFmtId="0" fontId="21" fillId="0" borderId="60" xfId="0" applyFont="1" applyBorder="1" applyAlignment="1" applyProtection="1">
      <alignment vertical="center" wrapText="1"/>
    </xf>
    <xf numFmtId="0" fontId="21" fillId="0" borderId="7" xfId="0" applyFont="1" applyBorder="1" applyAlignment="1">
      <alignment vertical="center" wrapText="1"/>
    </xf>
    <xf numFmtId="0" fontId="18" fillId="0" borderId="8" xfId="0" applyFont="1" applyBorder="1" applyAlignment="1" applyProtection="1">
      <alignment horizontal="left" vertical="center" wrapText="1"/>
      <protection locked="0"/>
    </xf>
    <xf numFmtId="0" fontId="18" fillId="0" borderId="7" xfId="0" applyFont="1" applyBorder="1" applyProtection="1"/>
    <xf numFmtId="0" fontId="28" fillId="7" borderId="66" xfId="0" applyNumberFormat="1" applyFont="1" applyFill="1" applyBorder="1" applyAlignment="1" applyProtection="1">
      <alignment horizontal="center" vertical="center" wrapText="1" readingOrder="1"/>
    </xf>
    <xf numFmtId="0" fontId="28" fillId="7" borderId="67" xfId="0" applyNumberFormat="1" applyFont="1" applyFill="1" applyBorder="1" applyAlignment="1" applyProtection="1">
      <alignment horizontal="center" vertical="center" wrapText="1" readingOrder="1"/>
    </xf>
    <xf numFmtId="0" fontId="18" fillId="0" borderId="68" xfId="3" applyFont="1" applyBorder="1" applyAlignment="1">
      <alignment horizontal="left" vertical="center" wrapText="1"/>
    </xf>
    <xf numFmtId="166" fontId="27" fillId="0" borderId="59" xfId="0" applyNumberFormat="1" applyFont="1" applyFill="1" applyBorder="1" applyAlignment="1" applyProtection="1">
      <alignment horizontal="center" vertical="center" wrapText="1" readingOrder="1"/>
      <protection locked="0"/>
    </xf>
    <xf numFmtId="0" fontId="21" fillId="0" borderId="1" xfId="0" applyFont="1" applyFill="1" applyBorder="1" applyAlignment="1" applyProtection="1">
      <alignment vertical="center" wrapText="1"/>
      <protection locked="0"/>
    </xf>
    <xf numFmtId="4" fontId="2" fillId="0" borderId="0" xfId="0" applyNumberFormat="1" applyFont="1" applyProtection="1">
      <protection locked="0"/>
    </xf>
    <xf numFmtId="43" fontId="0" fillId="0" borderId="0" xfId="1" applyFont="1" applyProtection="1">
      <protection locked="0"/>
    </xf>
    <xf numFmtId="43" fontId="2" fillId="0" borderId="0" xfId="1" applyFont="1" applyProtection="1">
      <protection locked="0"/>
    </xf>
    <xf numFmtId="9" fontId="2" fillId="0" borderId="0" xfId="2" applyFont="1" applyProtection="1">
      <protection locked="0"/>
    </xf>
    <xf numFmtId="43" fontId="27" fillId="0" borderId="14" xfId="1" applyFont="1" applyFill="1" applyBorder="1" applyAlignment="1" applyProtection="1">
      <alignment horizontal="center" vertical="center" wrapText="1"/>
      <protection locked="0"/>
    </xf>
    <xf numFmtId="4" fontId="2" fillId="0" borderId="0" xfId="0" applyNumberFormat="1" applyFont="1" applyFill="1" applyBorder="1" applyProtection="1">
      <protection locked="0"/>
    </xf>
    <xf numFmtId="0" fontId="22" fillId="0" borderId="15" xfId="0" applyFont="1" applyFill="1" applyBorder="1" applyAlignment="1">
      <alignment horizontal="left" wrapText="1"/>
    </xf>
    <xf numFmtId="0" fontId="18" fillId="0" borderId="0" xfId="0" applyFont="1" applyFill="1" applyBorder="1" applyAlignment="1">
      <alignment horizontal="left"/>
    </xf>
    <xf numFmtId="0" fontId="18" fillId="0" borderId="2" xfId="0" applyFont="1" applyFill="1" applyBorder="1" applyAlignment="1">
      <alignment horizontal="left"/>
    </xf>
    <xf numFmtId="0" fontId="22" fillId="0" borderId="15" xfId="0" applyFont="1" applyFill="1" applyBorder="1" applyAlignment="1">
      <alignment horizontal="left" vertical="center"/>
    </xf>
    <xf numFmtId="0" fontId="18" fillId="0" borderId="0" xfId="0" applyFont="1" applyFill="1" applyBorder="1" applyAlignment="1" applyProtection="1">
      <alignment horizontal="left"/>
      <protection locked="0"/>
    </xf>
    <xf numFmtId="0" fontId="18" fillId="0" borderId="2" xfId="0" applyFont="1" applyFill="1" applyBorder="1" applyAlignment="1" applyProtection="1">
      <alignment horizontal="left"/>
      <protection locked="0"/>
    </xf>
    <xf numFmtId="0" fontId="22" fillId="0" borderId="15" xfId="0" applyFont="1" applyFill="1" applyBorder="1" applyAlignment="1" applyProtection="1">
      <alignment horizontal="left" vertical="center" wrapText="1"/>
      <protection locked="0"/>
    </xf>
    <xf numFmtId="0" fontId="27" fillId="0" borderId="15" xfId="0" applyFont="1" applyFill="1" applyBorder="1" applyAlignment="1">
      <alignment horizontal="left" wrapText="1"/>
    </xf>
    <xf numFmtId="0" fontId="27" fillId="0" borderId="0" xfId="0" applyFont="1" applyFill="1" applyBorder="1" applyAlignment="1">
      <alignment horizontal="left"/>
    </xf>
    <xf numFmtId="0" fontId="27" fillId="0" borderId="2" xfId="0" applyFont="1" applyFill="1" applyBorder="1" applyAlignment="1">
      <alignment horizontal="left"/>
    </xf>
    <xf numFmtId="0" fontId="27" fillId="0" borderId="15" xfId="0" applyFont="1" applyFill="1" applyBorder="1" applyAlignment="1">
      <alignment horizontal="left" vertical="center"/>
    </xf>
    <xf numFmtId="0" fontId="27" fillId="0" borderId="0" xfId="0" applyFont="1" applyFill="1" applyBorder="1" applyAlignment="1" applyProtection="1">
      <alignment horizontal="left"/>
      <protection locked="0"/>
    </xf>
    <xf numFmtId="0" fontId="27" fillId="0" borderId="2" xfId="0" applyFont="1" applyFill="1" applyBorder="1" applyAlignment="1" applyProtection="1">
      <alignment horizontal="left"/>
      <protection locked="0"/>
    </xf>
    <xf numFmtId="0" fontId="27" fillId="0" borderId="15" xfId="0" applyFont="1" applyFill="1" applyBorder="1" applyAlignment="1" applyProtection="1">
      <alignment horizontal="left" vertical="center" wrapText="1"/>
      <protection locked="0"/>
    </xf>
    <xf numFmtId="0" fontId="32" fillId="0" borderId="0" xfId="0" applyFont="1" applyFill="1" applyBorder="1" applyAlignment="1" applyProtection="1">
      <alignment wrapText="1"/>
      <protection locked="0"/>
    </xf>
    <xf numFmtId="0" fontId="32" fillId="0" borderId="0" xfId="0" applyFont="1" applyFill="1" applyBorder="1" applyProtection="1">
      <protection locked="0"/>
    </xf>
    <xf numFmtId="0" fontId="32" fillId="0" borderId="2" xfId="0" applyFont="1" applyFill="1" applyBorder="1" applyProtection="1">
      <protection locked="0"/>
    </xf>
    <xf numFmtId="0" fontId="24" fillId="0" borderId="15" xfId="0" applyFont="1" applyFill="1" applyBorder="1" applyAlignment="1" applyProtection="1">
      <alignment horizontal="center" wrapText="1"/>
    </xf>
    <xf numFmtId="0" fontId="18" fillId="0" borderId="0" xfId="0" applyFont="1" applyFill="1" applyBorder="1" applyProtection="1"/>
    <xf numFmtId="0" fontId="18" fillId="0" borderId="0" xfId="0" applyFont="1" applyFill="1" applyBorder="1" applyAlignment="1" applyProtection="1">
      <alignment horizontal="left"/>
    </xf>
    <xf numFmtId="0" fontId="18" fillId="0" borderId="8" xfId="0" applyFont="1" applyFill="1" applyBorder="1" applyAlignment="1" applyProtection="1">
      <alignment horizontal="left"/>
    </xf>
    <xf numFmtId="0" fontId="24" fillId="0" borderId="15" xfId="0" applyFont="1" applyFill="1" applyBorder="1" applyAlignment="1" applyProtection="1">
      <alignment horizontal="center" vertical="center"/>
    </xf>
    <xf numFmtId="0" fontId="18" fillId="0" borderId="8" xfId="0" applyFont="1" applyFill="1" applyBorder="1" applyAlignment="1" applyProtection="1">
      <alignment horizontal="left"/>
      <protection locked="0"/>
    </xf>
    <xf numFmtId="0" fontId="24" fillId="0" borderId="15" xfId="0" applyFont="1" applyFill="1" applyBorder="1" applyAlignment="1" applyProtection="1">
      <alignment horizontal="center" vertical="center" wrapText="1"/>
      <protection locked="0"/>
    </xf>
    <xf numFmtId="0" fontId="18" fillId="0" borderId="0" xfId="0" applyFont="1" applyFill="1" applyBorder="1" applyAlignment="1" applyProtection="1">
      <protection locked="0"/>
    </xf>
    <xf numFmtId="0" fontId="18" fillId="0" borderId="8" xfId="0" applyFont="1" applyFill="1" applyBorder="1" applyAlignment="1" applyProtection="1">
      <protection locked="0"/>
    </xf>
    <xf numFmtId="168" fontId="27" fillId="0" borderId="14" xfId="4" applyNumberFormat="1" applyFont="1" applyFill="1" applyBorder="1" applyAlignment="1">
      <alignment horizontal="center" vertical="center" wrapText="1"/>
    </xf>
    <xf numFmtId="0" fontId="26" fillId="0" borderId="7" xfId="0" applyFont="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170" fontId="27" fillId="0" borderId="14" xfId="1" applyNumberFormat="1" applyFont="1" applyFill="1" applyBorder="1" applyAlignment="1" applyProtection="1">
      <alignment horizontal="center" vertical="center" wrapText="1" readingOrder="1"/>
      <protection locked="0"/>
    </xf>
    <xf numFmtId="169" fontId="27" fillId="0" borderId="14" xfId="0" applyNumberFormat="1" applyFont="1" applyFill="1" applyBorder="1" applyAlignment="1" applyProtection="1">
      <alignment horizontal="center" vertical="center" wrapText="1" readingOrder="1"/>
      <protection locked="0"/>
    </xf>
    <xf numFmtId="0" fontId="18" fillId="0" borderId="0" xfId="0" applyFont="1" applyBorder="1" applyAlignment="1" applyProtection="1">
      <alignment vertical="center"/>
      <protection locked="0"/>
    </xf>
    <xf numFmtId="0" fontId="18" fillId="0" borderId="8" xfId="0" applyFont="1" applyBorder="1" applyAlignment="1" applyProtection="1">
      <alignment vertical="center"/>
      <protection locked="0"/>
    </xf>
    <xf numFmtId="43" fontId="18" fillId="0" borderId="0" xfId="0" applyNumberFormat="1" applyFont="1" applyBorder="1" applyAlignment="1" applyProtection="1"/>
    <xf numFmtId="171" fontId="0" fillId="0" borderId="0" xfId="0" applyNumberFormat="1" applyFont="1" applyProtection="1">
      <protection locked="0"/>
    </xf>
    <xf numFmtId="4" fontId="34" fillId="0" borderId="70" xfId="0" applyNumberFormat="1" applyFont="1" applyBorder="1" applyAlignment="1">
      <alignment horizontal="center" vertical="center" wrapText="1"/>
    </xf>
    <xf numFmtId="4" fontId="34" fillId="0" borderId="71" xfId="0" applyNumberFormat="1" applyFont="1" applyBorder="1" applyAlignment="1">
      <alignment horizontal="center" vertical="center" wrapText="1"/>
    </xf>
    <xf numFmtId="0" fontId="35" fillId="0" borderId="72" xfId="3" applyNumberFormat="1" applyFont="1" applyFill="1" applyBorder="1" applyAlignment="1" applyProtection="1">
      <alignment horizontal="left" vertical="center" wrapText="1"/>
      <protection locked="0"/>
    </xf>
    <xf numFmtId="0" fontId="35" fillId="0" borderId="72" xfId="3" applyNumberFormat="1" applyFont="1" applyFill="1" applyBorder="1" applyAlignment="1" applyProtection="1">
      <alignment horizontal="center" vertical="center" wrapText="1"/>
      <protection locked="0"/>
    </xf>
    <xf numFmtId="168" fontId="36" fillId="0" borderId="72" xfId="4" applyNumberFormat="1" applyFont="1" applyFill="1" applyBorder="1" applyAlignment="1" applyProtection="1">
      <alignment horizontal="center" vertical="center" wrapText="1"/>
      <protection locked="0"/>
    </xf>
    <xf numFmtId="168" fontId="36" fillId="0" borderId="73" xfId="4" applyNumberFormat="1" applyFont="1" applyFill="1" applyBorder="1" applyAlignment="1" applyProtection="1">
      <alignment horizontal="center" vertical="center" wrapText="1"/>
      <protection locked="0"/>
    </xf>
    <xf numFmtId="168" fontId="35" fillId="0" borderId="72" xfId="4" applyNumberFormat="1" applyFont="1" applyFill="1" applyBorder="1" applyAlignment="1">
      <alignment horizontal="center" vertical="center" wrapText="1"/>
    </xf>
    <xf numFmtId="43" fontId="36" fillId="10" borderId="72" xfId="1" applyFont="1" applyFill="1" applyBorder="1" applyAlignment="1" applyProtection="1">
      <alignment horizontal="center" vertical="center" wrapText="1"/>
      <protection locked="0"/>
    </xf>
    <xf numFmtId="43" fontId="36" fillId="0" borderId="72" xfId="1" applyFont="1" applyFill="1" applyBorder="1" applyAlignment="1" applyProtection="1">
      <alignment horizontal="center" vertical="center" wrapText="1"/>
      <protection locked="0"/>
    </xf>
    <xf numFmtId="10" fontId="36" fillId="8" borderId="72" xfId="2" applyNumberFormat="1" applyFont="1" applyFill="1" applyBorder="1" applyAlignment="1" applyProtection="1">
      <alignment horizontal="center" vertical="center" wrapText="1" readingOrder="1"/>
      <protection locked="0"/>
    </xf>
    <xf numFmtId="166" fontId="36" fillId="8" borderId="72" xfId="0" applyNumberFormat="1" applyFont="1" applyFill="1" applyBorder="1" applyAlignment="1" applyProtection="1">
      <alignment horizontal="center" vertical="center" wrapText="1" readingOrder="1"/>
      <protection locked="0"/>
    </xf>
    <xf numFmtId="43" fontId="27" fillId="9" borderId="14" xfId="1" applyFont="1" applyFill="1" applyBorder="1" applyAlignment="1" applyProtection="1">
      <alignment horizontal="center" vertical="center" wrapText="1"/>
      <protection locked="0"/>
    </xf>
    <xf numFmtId="0" fontId="32" fillId="0" borderId="0"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32" fillId="9" borderId="0" xfId="0" applyFont="1" applyFill="1" applyBorder="1" applyAlignment="1" applyProtection="1">
      <alignment vertical="center" wrapText="1"/>
      <protection locked="0"/>
    </xf>
    <xf numFmtId="0" fontId="32" fillId="0" borderId="2" xfId="0" applyFont="1" applyBorder="1" applyAlignment="1" applyProtection="1">
      <alignment vertical="center" wrapText="1"/>
      <protection locked="0"/>
    </xf>
    <xf numFmtId="0" fontId="27" fillId="0" borderId="0" xfId="0" applyFont="1" applyBorder="1" applyAlignment="1" applyProtection="1">
      <alignment vertical="center"/>
      <protection locked="0"/>
    </xf>
    <xf numFmtId="0" fontId="27" fillId="0" borderId="0" xfId="0" applyFont="1" applyFill="1" applyBorder="1" applyAlignment="1" applyProtection="1">
      <alignment vertical="center" wrapText="1"/>
      <protection locked="0"/>
    </xf>
    <xf numFmtId="0" fontId="27" fillId="0" borderId="8" xfId="0" applyFont="1" applyFill="1" applyBorder="1" applyAlignment="1" applyProtection="1">
      <alignment vertical="center" wrapText="1"/>
      <protection locked="0"/>
    </xf>
    <xf numFmtId="0" fontId="18" fillId="0" borderId="0" xfId="0" applyFont="1" applyBorder="1" applyAlignment="1" applyProtection="1">
      <alignment vertical="center" wrapText="1"/>
      <protection locked="0"/>
    </xf>
    <xf numFmtId="0" fontId="18" fillId="0" borderId="8" xfId="0" applyFont="1" applyBorder="1" applyAlignment="1" applyProtection="1">
      <alignment vertical="center" wrapText="1"/>
      <protection locked="0"/>
    </xf>
    <xf numFmtId="0" fontId="30" fillId="0" borderId="0" xfId="0" applyFont="1" applyFill="1" applyBorder="1" applyAlignment="1" applyProtection="1">
      <alignment horizontal="left" vertical="center"/>
    </xf>
    <xf numFmtId="0" fontId="20" fillId="5" borderId="7" xfId="0" applyFont="1" applyFill="1" applyBorder="1" applyAlignment="1" applyProtection="1">
      <alignment horizontal="left" vertical="center" wrapText="1"/>
    </xf>
    <xf numFmtId="0" fontId="20" fillId="5" borderId="0" xfId="0" applyFont="1" applyFill="1" applyBorder="1" applyAlignment="1" applyProtection="1">
      <alignment horizontal="left" vertical="center" wrapText="1"/>
    </xf>
    <xf numFmtId="0" fontId="20" fillId="5" borderId="8" xfId="0" applyFont="1" applyFill="1" applyBorder="1" applyAlignment="1" applyProtection="1">
      <alignment horizontal="left" vertical="center" wrapText="1"/>
    </xf>
    <xf numFmtId="0" fontId="0" fillId="11" borderId="74" xfId="0" applyFill="1" applyBorder="1" applyAlignment="1">
      <alignment vertical="center" wrapText="1"/>
    </xf>
    <xf numFmtId="0" fontId="0" fillId="11" borderId="75" xfId="0" applyFill="1" applyBorder="1" applyAlignment="1">
      <alignment vertical="center" wrapText="1"/>
    </xf>
    <xf numFmtId="0" fontId="0" fillId="11" borderId="76" xfId="0" applyFill="1" applyBorder="1" applyAlignment="1">
      <alignment vertical="center" wrapText="1"/>
    </xf>
    <xf numFmtId="0" fontId="19" fillId="4" borderId="7" xfId="0" applyFont="1" applyFill="1" applyBorder="1" applyAlignment="1" applyProtection="1">
      <alignment horizontal="left" vertical="center"/>
    </xf>
    <xf numFmtId="0" fontId="19" fillId="4" borderId="0" xfId="0" applyFont="1" applyFill="1" applyBorder="1" applyAlignment="1" applyProtection="1">
      <alignment horizontal="left" vertical="center"/>
    </xf>
    <xf numFmtId="0" fontId="19" fillId="4" borderId="8" xfId="0" applyFont="1" applyFill="1" applyBorder="1" applyAlignment="1" applyProtection="1">
      <alignment horizontal="left" vertical="center"/>
    </xf>
    <xf numFmtId="0" fontId="27" fillId="9" borderId="0" xfId="0" applyFont="1" applyFill="1" applyBorder="1" applyAlignment="1" applyProtection="1">
      <alignment vertical="center" wrapText="1"/>
      <protection locked="0"/>
    </xf>
    <xf numFmtId="0" fontId="27" fillId="9" borderId="8" xfId="0" applyFont="1" applyFill="1" applyBorder="1" applyAlignment="1" applyProtection="1">
      <alignment vertical="center" wrapText="1"/>
      <protection locked="0"/>
    </xf>
    <xf numFmtId="49" fontId="22" fillId="0" borderId="15" xfId="0" quotePrefix="1" applyNumberFormat="1" applyFont="1" applyFill="1" applyBorder="1" applyAlignment="1" applyProtection="1">
      <alignment horizontal="left" vertical="center" wrapText="1"/>
      <protection locked="0"/>
    </xf>
    <xf numFmtId="49" fontId="22" fillId="0" borderId="16" xfId="0" quotePrefix="1" applyNumberFormat="1" applyFont="1" applyFill="1" applyBorder="1" applyAlignment="1" applyProtection="1">
      <alignment horizontal="left" vertical="center" wrapText="1"/>
      <protection locked="0"/>
    </xf>
    <xf numFmtId="49" fontId="22" fillId="0" borderId="58" xfId="0" quotePrefix="1" applyNumberFormat="1" applyFont="1" applyFill="1" applyBorder="1" applyAlignment="1" applyProtection="1">
      <alignment horizontal="left" vertical="center" wrapText="1"/>
      <protection locked="0"/>
    </xf>
    <xf numFmtId="0" fontId="15" fillId="0" borderId="32" xfId="0" applyFont="1" applyBorder="1" applyAlignment="1" applyProtection="1">
      <alignment horizontal="center" vertical="center" wrapText="1"/>
    </xf>
    <xf numFmtId="0" fontId="15" fillId="0" borderId="33" xfId="0" applyFont="1" applyBorder="1" applyAlignment="1" applyProtection="1">
      <alignment horizontal="center" vertical="center" wrapText="1"/>
    </xf>
    <xf numFmtId="0" fontId="15" fillId="0" borderId="34" xfId="0" applyFont="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8" xfId="0" applyFont="1" applyFill="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8" fillId="0" borderId="31" xfId="0" applyFont="1" applyBorder="1" applyAlignment="1" applyProtection="1">
      <alignment horizontal="center"/>
    </xf>
    <xf numFmtId="0" fontId="18" fillId="0" borderId="6" xfId="0" applyFont="1" applyBorder="1" applyAlignment="1" applyProtection="1">
      <alignment horizontal="center"/>
    </xf>
    <xf numFmtId="0" fontId="18" fillId="0" borderId="0" xfId="0" applyFont="1" applyBorder="1" applyAlignment="1" applyProtection="1">
      <alignment horizontal="center"/>
    </xf>
    <xf numFmtId="0" fontId="18" fillId="0" borderId="55" xfId="0" applyFont="1" applyBorder="1" applyAlignment="1" applyProtection="1">
      <alignment horizontal="center"/>
    </xf>
    <xf numFmtId="0" fontId="18" fillId="3" borderId="7" xfId="0" applyFont="1" applyFill="1" applyBorder="1" applyAlignment="1" applyProtection="1">
      <alignment horizontal="center"/>
    </xf>
    <xf numFmtId="0" fontId="18" fillId="3" borderId="0" xfId="0" applyFont="1" applyFill="1" applyBorder="1" applyAlignment="1" applyProtection="1">
      <alignment horizontal="center"/>
    </xf>
    <xf numFmtId="0" fontId="18" fillId="3" borderId="8" xfId="0" applyFont="1" applyFill="1" applyBorder="1" applyAlignment="1" applyProtection="1">
      <alignment horizontal="center"/>
    </xf>
    <xf numFmtId="0" fontId="18" fillId="0" borderId="56" xfId="0" applyFont="1" applyBorder="1" applyAlignment="1" applyProtection="1">
      <alignment horizontal="center"/>
    </xf>
    <xf numFmtId="0" fontId="18" fillId="0" borderId="43" xfId="0" applyFont="1" applyBorder="1" applyAlignment="1" applyProtection="1">
      <alignment horizontal="center"/>
    </xf>
    <xf numFmtId="0" fontId="18" fillId="0" borderId="57" xfId="0" applyFont="1" applyBorder="1" applyAlignment="1" applyProtection="1">
      <alignment horizontal="center"/>
    </xf>
    <xf numFmtId="0" fontId="19" fillId="4" borderId="56" xfId="0" applyFont="1" applyFill="1" applyBorder="1" applyAlignment="1" applyProtection="1">
      <alignment horizontal="left" vertical="center"/>
    </xf>
    <xf numFmtId="0" fontId="19" fillId="4" borderId="43" xfId="0" applyFont="1" applyFill="1" applyBorder="1" applyAlignment="1" applyProtection="1">
      <alignment horizontal="left" vertical="center"/>
    </xf>
    <xf numFmtId="0" fontId="19" fillId="4" borderId="57" xfId="0" applyFont="1" applyFill="1" applyBorder="1" applyAlignment="1" applyProtection="1">
      <alignment horizontal="left" vertical="center"/>
    </xf>
    <xf numFmtId="0" fontId="18" fillId="0" borderId="7" xfId="0" applyFont="1" applyBorder="1" applyAlignment="1" applyProtection="1">
      <alignment horizontal="center"/>
    </xf>
    <xf numFmtId="0" fontId="18" fillId="0" borderId="8" xfId="0" applyFont="1" applyBorder="1" applyAlignment="1" applyProtection="1">
      <alignment horizontal="center"/>
    </xf>
    <xf numFmtId="0" fontId="20" fillId="5" borderId="7" xfId="0" applyFont="1" applyFill="1" applyBorder="1" applyAlignment="1" applyProtection="1">
      <alignment horizontal="left" vertical="center"/>
    </xf>
    <xf numFmtId="0" fontId="20" fillId="5" borderId="0" xfId="0" applyFont="1" applyFill="1" applyBorder="1" applyAlignment="1" applyProtection="1">
      <alignment horizontal="left" vertical="center"/>
    </xf>
    <xf numFmtId="0" fontId="20" fillId="5" borderId="8" xfId="0" applyFont="1" applyFill="1" applyBorder="1" applyAlignment="1" applyProtection="1">
      <alignment horizontal="left" vertical="center"/>
    </xf>
    <xf numFmtId="0" fontId="18" fillId="0" borderId="7" xfId="0" applyFont="1" applyBorder="1" applyAlignment="1" applyProtection="1">
      <alignment horizontal="center"/>
      <protection locked="0"/>
    </xf>
    <xf numFmtId="0" fontId="18" fillId="0" borderId="0" xfId="0" applyFont="1" applyBorder="1" applyAlignment="1" applyProtection="1">
      <alignment horizontal="center"/>
      <protection locked="0"/>
    </xf>
    <xf numFmtId="0" fontId="18" fillId="0" borderId="8" xfId="0" applyFont="1" applyBorder="1" applyAlignment="1" applyProtection="1">
      <alignment horizontal="center"/>
      <protection locked="0"/>
    </xf>
    <xf numFmtId="0" fontId="18" fillId="0" borderId="15"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58"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27" fillId="0" borderId="0" xfId="0"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61" xfId="0" applyFont="1" applyBorder="1" applyAlignment="1" applyProtection="1">
      <alignment horizontal="left" vertical="center" wrapText="1"/>
      <protection locked="0"/>
    </xf>
    <xf numFmtId="0" fontId="22" fillId="0" borderId="14" xfId="0" applyFont="1" applyFill="1" applyBorder="1" applyAlignment="1" applyProtection="1">
      <alignment horizontal="left" vertical="center" wrapText="1"/>
    </xf>
    <xf numFmtId="0" fontId="22" fillId="0" borderId="59" xfId="0" applyFont="1" applyFill="1" applyBorder="1" applyAlignment="1" applyProtection="1">
      <alignment horizontal="left" vertical="center" wrapText="1"/>
    </xf>
    <xf numFmtId="0" fontId="18" fillId="0" borderId="0" xfId="0" applyNumberFormat="1" applyFont="1" applyFill="1" applyBorder="1" applyAlignment="1" applyProtection="1">
      <alignment horizontal="left" vertical="center" wrapText="1" readingOrder="1"/>
      <protection locked="0"/>
    </xf>
    <xf numFmtId="0" fontId="18" fillId="0" borderId="8" xfId="0" applyNumberFormat="1" applyFont="1" applyFill="1" applyBorder="1" applyAlignment="1" applyProtection="1">
      <alignment horizontal="left" vertical="center" wrapText="1" readingOrder="1"/>
      <protection locked="0"/>
    </xf>
    <xf numFmtId="0" fontId="21" fillId="7" borderId="24" xfId="0" applyNumberFormat="1" applyFont="1" applyFill="1" applyBorder="1" applyAlignment="1" applyProtection="1">
      <alignment horizontal="center" vertical="center" wrapText="1" readingOrder="1"/>
    </xf>
    <xf numFmtId="0" fontId="27" fillId="6" borderId="24" xfId="0" applyNumberFormat="1" applyFont="1" applyFill="1" applyBorder="1" applyAlignment="1" applyProtection="1">
      <alignment vertical="top" wrapText="1"/>
    </xf>
    <xf numFmtId="0" fontId="21" fillId="7" borderId="24" xfId="0" applyFont="1" applyFill="1" applyBorder="1" applyAlignment="1">
      <alignment horizontal="center" vertical="center" wrapText="1" readingOrder="1"/>
    </xf>
    <xf numFmtId="0" fontId="27" fillId="6" borderId="24" xfId="0" applyFont="1" applyFill="1" applyBorder="1" applyAlignment="1">
      <alignment vertical="top" wrapText="1"/>
    </xf>
    <xf numFmtId="0" fontId="27" fillId="6" borderId="65" xfId="0" applyNumberFormat="1" applyFont="1" applyFill="1" applyBorder="1" applyAlignment="1" applyProtection="1">
      <alignment vertical="top" wrapText="1"/>
    </xf>
    <xf numFmtId="0" fontId="27" fillId="0" borderId="0" xfId="0"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39" fontId="27" fillId="0" borderId="64" xfId="1" applyNumberFormat="1" applyFont="1" applyFill="1" applyBorder="1" applyAlignment="1" applyProtection="1">
      <alignment horizontal="center" vertical="center" wrapText="1" readingOrder="1"/>
      <protection locked="0"/>
    </xf>
    <xf numFmtId="39" fontId="27" fillId="0" borderId="24" xfId="1" applyNumberFormat="1" applyFont="1" applyFill="1" applyBorder="1" applyAlignment="1" applyProtection="1">
      <alignment horizontal="center" vertical="center" wrapText="1" readingOrder="1"/>
      <protection locked="0"/>
    </xf>
    <xf numFmtId="10" fontId="27" fillId="8" borderId="24" xfId="2" applyNumberFormat="1" applyFont="1" applyFill="1" applyBorder="1" applyAlignment="1" applyProtection="1">
      <alignment horizontal="center" vertical="center" wrapText="1" readingOrder="1"/>
    </xf>
    <xf numFmtId="10" fontId="27" fillId="8" borderId="65" xfId="2" applyNumberFormat="1" applyFont="1" applyFill="1" applyBorder="1" applyAlignment="1" applyProtection="1">
      <alignment horizontal="center" vertical="center" wrapText="1" readingOrder="1"/>
    </xf>
    <xf numFmtId="0" fontId="26" fillId="6" borderId="36" xfId="0" applyNumberFormat="1" applyFont="1" applyFill="1" applyBorder="1" applyAlignment="1" applyProtection="1">
      <alignment horizontal="center" vertical="center" wrapText="1" readingOrder="1"/>
    </xf>
    <xf numFmtId="0" fontId="26" fillId="6" borderId="63" xfId="0" applyNumberFormat="1" applyFont="1" applyFill="1" applyBorder="1" applyAlignment="1" applyProtection="1">
      <alignment horizontal="center" vertical="center" wrapText="1" readingOrder="1"/>
    </xf>
    <xf numFmtId="0" fontId="26" fillId="6" borderId="62" xfId="0" applyNumberFormat="1" applyFont="1" applyFill="1" applyBorder="1" applyAlignment="1" applyProtection="1">
      <alignment horizontal="center" vertical="center" wrapText="1" readingOrder="1"/>
    </xf>
    <xf numFmtId="0" fontId="26" fillId="6" borderId="35" xfId="0" applyNumberFormat="1" applyFont="1" applyFill="1" applyBorder="1" applyAlignment="1" applyProtection="1">
      <alignment horizontal="center" vertical="center" wrapText="1" readingOrder="1"/>
    </xf>
    <xf numFmtId="0" fontId="26" fillId="6" borderId="40" xfId="0" applyNumberFormat="1" applyFont="1" applyFill="1" applyBorder="1" applyAlignment="1" applyProtection="1">
      <alignment horizontal="center" vertical="center" wrapText="1" readingOrder="1"/>
    </xf>
    <xf numFmtId="39" fontId="27" fillId="0" borderId="36" xfId="1" applyNumberFormat="1" applyFont="1" applyFill="1" applyBorder="1" applyAlignment="1" applyProtection="1">
      <alignment horizontal="center" vertical="center" wrapText="1" readingOrder="1"/>
      <protection locked="0"/>
    </xf>
    <xf numFmtId="39" fontId="27" fillId="0" borderId="40" xfId="1" applyNumberFormat="1" applyFont="1" applyFill="1" applyBorder="1" applyAlignment="1" applyProtection="1">
      <alignment horizontal="center" vertical="center" wrapText="1" readingOrder="1"/>
      <protection locked="0"/>
    </xf>
    <xf numFmtId="39" fontId="27" fillId="0" borderId="35" xfId="1" applyNumberFormat="1" applyFont="1" applyFill="1" applyBorder="1" applyAlignment="1" applyProtection="1">
      <alignment horizontal="center" vertical="center" wrapText="1" readingOrder="1"/>
      <protection locked="0"/>
    </xf>
    <xf numFmtId="0" fontId="2" fillId="9" borderId="0" xfId="0" applyFont="1" applyFill="1" applyAlignment="1">
      <alignment horizontal="left" vertical="center"/>
    </xf>
    <xf numFmtId="0" fontId="29" fillId="4" borderId="42" xfId="0" applyFont="1" applyFill="1" applyBorder="1" applyAlignment="1">
      <alignment horizontal="left" vertical="center"/>
    </xf>
    <xf numFmtId="0" fontId="29" fillId="4" borderId="43" xfId="0" applyFont="1" applyFill="1" applyBorder="1" applyAlignment="1">
      <alignment horizontal="left" vertical="center"/>
    </xf>
    <xf numFmtId="0" fontId="29" fillId="4" borderId="44" xfId="0" applyFont="1" applyFill="1" applyBorder="1" applyAlignment="1">
      <alignment horizontal="left" vertical="center"/>
    </xf>
    <xf numFmtId="0" fontId="23" fillId="5" borderId="1" xfId="0" applyFont="1" applyFill="1" applyBorder="1" applyAlignment="1">
      <alignment horizontal="left" vertical="center"/>
    </xf>
    <xf numFmtId="0" fontId="23" fillId="5" borderId="0" xfId="0" applyFont="1" applyFill="1" applyBorder="1" applyAlignment="1">
      <alignment horizontal="left" vertical="center"/>
    </xf>
    <xf numFmtId="0" fontId="23" fillId="5" borderId="2" xfId="0" applyFont="1" applyFill="1" applyBorder="1" applyAlignment="1">
      <alignment horizontal="left" vertical="center"/>
    </xf>
    <xf numFmtId="0" fontId="27" fillId="0" borderId="2" xfId="0" applyFont="1" applyFill="1" applyBorder="1" applyAlignment="1" applyProtection="1">
      <alignment vertical="center" wrapText="1"/>
      <protection locked="0"/>
    </xf>
    <xf numFmtId="0" fontId="19" fillId="4" borderId="1" xfId="0" applyFont="1" applyFill="1" applyBorder="1" applyAlignment="1" applyProtection="1">
      <alignment horizontal="left" vertical="center"/>
    </xf>
    <xf numFmtId="0" fontId="19" fillId="4" borderId="2" xfId="0" applyFont="1" applyFill="1" applyBorder="1" applyAlignment="1" applyProtection="1">
      <alignment horizontal="left"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75" xfId="0" applyFont="1" applyFill="1" applyBorder="1" applyAlignment="1">
      <alignment horizontal="center" vertical="center"/>
    </xf>
    <xf numFmtId="0" fontId="27" fillId="9" borderId="0" xfId="0" applyFont="1" applyFill="1" applyBorder="1" applyAlignment="1" applyProtection="1">
      <alignment horizontal="left" vertical="center" wrapText="1"/>
      <protection locked="0"/>
    </xf>
    <xf numFmtId="0" fontId="27" fillId="6" borderId="28" xfId="0" applyFont="1" applyFill="1" applyBorder="1" applyAlignment="1">
      <alignment vertical="top" wrapText="1"/>
    </xf>
    <xf numFmtId="0" fontId="29" fillId="4" borderId="1" xfId="0" applyFont="1" applyFill="1" applyBorder="1" applyAlignment="1">
      <alignment horizontal="left" vertical="center"/>
    </xf>
    <xf numFmtId="0" fontId="29" fillId="4" borderId="0" xfId="0" applyFont="1" applyFill="1" applyBorder="1" applyAlignment="1">
      <alignment horizontal="left" vertical="center"/>
    </xf>
    <xf numFmtId="0" fontId="29" fillId="4" borderId="2" xfId="0" applyFont="1" applyFill="1" applyBorder="1" applyAlignment="1">
      <alignment horizontal="left" vertical="center"/>
    </xf>
    <xf numFmtId="0" fontId="26" fillId="6" borderId="38" xfId="0" applyFont="1" applyFill="1" applyBorder="1" applyAlignment="1">
      <alignment horizontal="center" vertical="center" wrapText="1" readingOrder="1"/>
    </xf>
    <xf numFmtId="0" fontId="26" fillId="6" borderId="35" xfId="0" applyFont="1" applyFill="1" applyBorder="1" applyAlignment="1">
      <alignment horizontal="center" vertical="center" wrapText="1" readingOrder="1"/>
    </xf>
    <xf numFmtId="0" fontId="26" fillId="6" borderId="36" xfId="0" applyFont="1" applyFill="1" applyBorder="1" applyAlignment="1">
      <alignment horizontal="center" vertical="center" wrapText="1" readingOrder="1"/>
    </xf>
    <xf numFmtId="0" fontId="26" fillId="6" borderId="39" xfId="0" applyFont="1" applyFill="1" applyBorder="1" applyAlignment="1">
      <alignment horizontal="center" vertical="center" wrapText="1" readingOrder="1"/>
    </xf>
    <xf numFmtId="39" fontId="27" fillId="0" borderId="38" xfId="1" applyNumberFormat="1" applyFont="1" applyFill="1" applyBorder="1" applyAlignment="1" applyProtection="1">
      <alignment horizontal="center" vertical="center" wrapText="1" readingOrder="1"/>
      <protection locked="0"/>
    </xf>
    <xf numFmtId="10" fontId="27" fillId="8" borderId="28" xfId="2" applyNumberFormat="1" applyFont="1" applyFill="1" applyBorder="1" applyAlignment="1" applyProtection="1">
      <alignment horizontal="center" vertical="center" wrapText="1" readingOrder="1"/>
    </xf>
    <xf numFmtId="0" fontId="26" fillId="6" borderId="40" xfId="0" applyFont="1" applyFill="1" applyBorder="1" applyAlignment="1">
      <alignment horizontal="center" vertical="center" wrapText="1" readingOrder="1"/>
    </xf>
    <xf numFmtId="0" fontId="18" fillId="0" borderId="5" xfId="0" applyFont="1" applyBorder="1" applyAlignment="1" applyProtection="1">
      <alignment horizontal="left" vertical="center" wrapText="1"/>
      <protection locked="0"/>
    </xf>
    <xf numFmtId="0" fontId="27" fillId="0" borderId="14" xfId="0" applyFont="1" applyFill="1" applyBorder="1" applyAlignment="1">
      <alignment horizontal="left" vertical="center" wrapText="1"/>
    </xf>
    <xf numFmtId="0" fontId="27" fillId="0" borderId="0" xfId="0" applyFont="1" applyFill="1" applyBorder="1" applyAlignment="1" applyProtection="1">
      <alignment vertical="center" wrapText="1" readingOrder="1"/>
      <protection locked="0"/>
    </xf>
    <xf numFmtId="0" fontId="27" fillId="0" borderId="2" xfId="0" applyFont="1" applyFill="1" applyBorder="1" applyAlignment="1" applyProtection="1">
      <alignment vertical="center" wrapText="1" readingOrder="1"/>
      <protection locked="0"/>
    </xf>
    <xf numFmtId="0" fontId="18" fillId="0" borderId="2"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18" fillId="0" borderId="1"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2" borderId="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2" xfId="0" applyFont="1" applyBorder="1" applyAlignment="1">
      <alignment horizontal="center"/>
    </xf>
    <xf numFmtId="0" fontId="18" fillId="0" borderId="43" xfId="0" applyFont="1" applyBorder="1" applyAlignment="1">
      <alignment horizontal="center"/>
    </xf>
    <xf numFmtId="0" fontId="18" fillId="0" borderId="44" xfId="0" applyFont="1" applyBorder="1" applyAlignment="1">
      <alignment horizontal="center"/>
    </xf>
    <xf numFmtId="0" fontId="18" fillId="3" borderId="1" xfId="0" applyFont="1" applyFill="1" applyBorder="1" applyAlignment="1">
      <alignment horizontal="center"/>
    </xf>
    <xf numFmtId="0" fontId="18" fillId="3" borderId="0" xfId="0" applyFont="1" applyFill="1" applyBorder="1" applyAlignment="1">
      <alignment horizontal="center"/>
    </xf>
    <xf numFmtId="0" fontId="18" fillId="3" borderId="2" xfId="0" applyFont="1" applyFill="1" applyBorder="1" applyAlignment="1">
      <alignment horizontal="center"/>
    </xf>
    <xf numFmtId="0" fontId="18" fillId="0" borderId="1" xfId="0" applyFont="1" applyBorder="1" applyAlignment="1">
      <alignment horizontal="center"/>
    </xf>
    <xf numFmtId="0" fontId="18" fillId="0" borderId="0" xfId="0" applyFont="1" applyBorder="1" applyAlignment="1">
      <alignment horizontal="center"/>
    </xf>
    <xf numFmtId="0" fontId="18" fillId="0" borderId="2" xfId="0" applyFont="1" applyBorder="1" applyAlignment="1">
      <alignment horizontal="center"/>
    </xf>
    <xf numFmtId="0" fontId="23" fillId="5" borderId="1"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3" fillId="0" borderId="0" xfId="0" applyFont="1" applyAlignment="1">
      <alignment horizontal="left" vertical="center"/>
    </xf>
    <xf numFmtId="0" fontId="27" fillId="0" borderId="0"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7" fillId="9" borderId="2" xfId="0" applyFont="1" applyFill="1" applyBorder="1" applyAlignment="1" applyProtection="1">
      <alignment horizontal="left" vertical="center" wrapText="1"/>
      <protection locked="0"/>
    </xf>
    <xf numFmtId="39" fontId="27" fillId="0" borderId="27" xfId="1" applyNumberFormat="1" applyFont="1" applyFill="1" applyBorder="1" applyAlignment="1" applyProtection="1">
      <alignment horizontal="center" vertical="center" wrapText="1" readingOrder="1"/>
      <protection locked="0"/>
    </xf>
    <xf numFmtId="0" fontId="22" fillId="0" borderId="14"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69" xfId="0" applyFont="1" applyFill="1" applyBorder="1" applyAlignment="1">
      <alignment horizontal="left"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5" xfId="0" applyFont="1" applyBorder="1" applyAlignment="1">
      <alignment horizontal="center"/>
    </xf>
    <xf numFmtId="0" fontId="18" fillId="0" borderId="6" xfId="0" applyFont="1" applyBorder="1" applyAlignment="1">
      <alignment horizontal="center"/>
    </xf>
    <xf numFmtId="0" fontId="18" fillId="0" borderId="26" xfId="0" applyFont="1" applyBorder="1" applyAlignment="1">
      <alignment horizont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9" xfId="3" applyFont="1" applyFill="1" applyBorder="1" applyAlignment="1">
      <alignment horizontal="center" vertical="center"/>
    </xf>
  </cellXfs>
  <cellStyles count="6">
    <cellStyle name="Millares" xfId="1" builtinId="3"/>
    <cellStyle name="Millares 2" xfId="4"/>
    <cellStyle name="Normal" xfId="0" builtinId="0"/>
    <cellStyle name="Normal 2" xfId="3"/>
    <cellStyle name="Normal 3" xfId="5"/>
    <cellStyle name="Porcentaje" xfId="2" builtinId="5"/>
  </cellStyles>
  <dxfs count="55">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rgb="FFFF00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theme="0" tint="-0.34998626667073579"/>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theme="0" tint="-0.34998626667073579"/>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70" formatCode="_-* #,##0_-;\-* #,##0_-;_-* &quot;-&quot;??_-;_-@_-"/>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name val="Calibri Light"/>
        <scheme val="major"/>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Light"/>
        <scheme val="major"/>
      </font>
      <numFmt numFmtId="166" formatCode="[$-10409]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4" formatCode="0.00%"/>
      <fill>
        <patternFill patternType="none">
          <fgColor indexed="64"/>
          <bgColor auto="1"/>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9"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Light"/>
        <scheme val="major"/>
      </font>
      <numFmt numFmtId="168" formatCode="_(* #,##0_);_(* \(#,##0\);_(* &quot;-&quot;??_);_(@_)"/>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116416</xdr:colOff>
      <xdr:row>0</xdr:row>
      <xdr:rowOff>158750</xdr:rowOff>
    </xdr:from>
    <xdr:ext cx="1682750" cy="781471"/>
    <xdr:pic>
      <xdr:nvPicPr>
        <xdr:cNvPr id="3" name="Imagen 2">
          <a:extLst>
            <a:ext uri="{FF2B5EF4-FFF2-40B4-BE49-F238E27FC236}">
              <a16:creationId xmlns:a16="http://schemas.microsoft.com/office/drawing/2014/main" xmlns="" id="{2CB01F09-CE57-4AF0-848A-3F32D8F1C7E7}"/>
            </a:ext>
          </a:extLst>
        </xdr:cNvPr>
        <xdr:cNvPicPr>
          <a:picLocks noChangeAspect="1"/>
        </xdr:cNvPicPr>
      </xdr:nvPicPr>
      <xdr:blipFill>
        <a:blip xmlns:r="http://schemas.openxmlformats.org/officeDocument/2006/relationships" r:embed="rId1"/>
        <a:stretch>
          <a:fillRect/>
        </a:stretch>
      </xdr:blipFill>
      <xdr:spPr>
        <a:xfrm>
          <a:off x="116416" y="158750"/>
          <a:ext cx="1682750" cy="781471"/>
        </a:xfrm>
        <a:prstGeom prst="rect">
          <a:avLst/>
        </a:prstGeom>
      </xdr:spPr>
    </xdr:pic>
    <xdr:clientData/>
  </xdr:oneCellAnchor>
  <xdr:twoCellAnchor>
    <xdr:from>
      <xdr:col>0</xdr:col>
      <xdr:colOff>85725</xdr:colOff>
      <xdr:row>67</xdr:row>
      <xdr:rowOff>19050</xdr:rowOff>
    </xdr:from>
    <xdr:to>
      <xdr:col>1</xdr:col>
      <xdr:colOff>212725</xdr:colOff>
      <xdr:row>73</xdr:row>
      <xdr:rowOff>102659</xdr:rowOff>
    </xdr:to>
    <xdr:sp macro="" textlink="">
      <xdr:nvSpPr>
        <xdr:cNvPr id="4" name="CuadroTexto 3">
          <a:extLst>
            <a:ext uri="{FF2B5EF4-FFF2-40B4-BE49-F238E27FC236}">
              <a16:creationId xmlns:a16="http://schemas.microsoft.com/office/drawing/2014/main" xmlns="" id="{6A4BA564-F425-42B0-97AC-629BB6BBA40D}"/>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 Leidy Acevedo</a:t>
          </a:r>
        </a:p>
        <a:p>
          <a:pPr algn="ctr"/>
          <a:r>
            <a:rPr lang="es-ES" sz="1200"/>
            <a:t>Enc. Depto. Presupuesto</a:t>
          </a:r>
          <a:r>
            <a:rPr lang="es-ES" sz="1100"/>
            <a:t>  </a:t>
          </a:r>
        </a:p>
      </xdr:txBody>
    </xdr:sp>
    <xdr:clientData/>
  </xdr:twoCellAnchor>
  <xdr:twoCellAnchor>
    <xdr:from>
      <xdr:col>1</xdr:col>
      <xdr:colOff>657225</xdr:colOff>
      <xdr:row>67</xdr:row>
      <xdr:rowOff>47625</xdr:rowOff>
    </xdr:from>
    <xdr:to>
      <xdr:col>3</xdr:col>
      <xdr:colOff>279689</xdr:colOff>
      <xdr:row>73</xdr:row>
      <xdr:rowOff>152401</xdr:rowOff>
    </xdr:to>
    <xdr:sp macro="" textlink="">
      <xdr:nvSpPr>
        <xdr:cNvPr id="5" name="CuadroTexto 4">
          <a:extLst>
            <a:ext uri="{FF2B5EF4-FFF2-40B4-BE49-F238E27FC236}">
              <a16:creationId xmlns:a16="http://schemas.microsoft.com/office/drawing/2014/main" xmlns="" id="{D8C1B08B-D382-4229-B526-672B75220E21}"/>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Lic. Juana Elizabeth Cruz </a:t>
          </a:r>
        </a:p>
        <a:p>
          <a:pPr algn="ctr"/>
          <a:r>
            <a:rPr lang="es-ES" sz="1200"/>
            <a:t>Directora Financieo</a:t>
          </a:r>
        </a:p>
      </xdr:txBody>
    </xdr:sp>
    <xdr:clientData/>
  </xdr:twoCellAnchor>
  <xdr:twoCellAnchor>
    <xdr:from>
      <xdr:col>3</xdr:col>
      <xdr:colOff>990600</xdr:colOff>
      <xdr:row>67</xdr:row>
      <xdr:rowOff>180976</xdr:rowOff>
    </xdr:from>
    <xdr:to>
      <xdr:col>6</xdr:col>
      <xdr:colOff>434975</xdr:colOff>
      <xdr:row>73</xdr:row>
      <xdr:rowOff>123826</xdr:rowOff>
    </xdr:to>
    <xdr:sp macro="" textlink="">
      <xdr:nvSpPr>
        <xdr:cNvPr id="6" name="CuadroTexto 5">
          <a:extLst>
            <a:ext uri="{FF2B5EF4-FFF2-40B4-BE49-F238E27FC236}">
              <a16:creationId xmlns:a16="http://schemas.microsoft.com/office/drawing/2014/main" xmlns="" id="{833EC285-F536-4507-AEAD-ED3C1725367F}"/>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67</xdr:row>
      <xdr:rowOff>57150</xdr:rowOff>
    </xdr:from>
    <xdr:to>
      <xdr:col>9</xdr:col>
      <xdr:colOff>849841</xdr:colOff>
      <xdr:row>73</xdr:row>
      <xdr:rowOff>157432</xdr:rowOff>
    </xdr:to>
    <xdr:sp macro="" textlink="">
      <xdr:nvSpPr>
        <xdr:cNvPr id="7" name="CuadroTexto 6">
          <a:extLst>
            <a:ext uri="{FF2B5EF4-FFF2-40B4-BE49-F238E27FC236}">
              <a16:creationId xmlns:a16="http://schemas.microsoft.com/office/drawing/2014/main" xmlns="" id="{76766DA6-4EDD-45F5-8D37-949A010F1C40}"/>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Felipe Rodríguez</a:t>
          </a:r>
        </a:p>
        <a:p>
          <a:pPr algn="ctr"/>
          <a:r>
            <a:rPr lang="es-ES" sz="1200"/>
            <a:t>Director de Planificación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xmlns="" id="{B722BAF9-5988-4173-9E6F-5A263EC3DF96}"/>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71</xdr:row>
      <xdr:rowOff>19050</xdr:rowOff>
    </xdr:from>
    <xdr:to>
      <xdr:col>1</xdr:col>
      <xdr:colOff>212725</xdr:colOff>
      <xdr:row>77</xdr:row>
      <xdr:rowOff>102659</xdr:rowOff>
    </xdr:to>
    <xdr:sp macro="" textlink="">
      <xdr:nvSpPr>
        <xdr:cNvPr id="3" name="CuadroTexto 2">
          <a:extLst>
            <a:ext uri="{FF2B5EF4-FFF2-40B4-BE49-F238E27FC236}">
              <a16:creationId xmlns:a16="http://schemas.microsoft.com/office/drawing/2014/main" xmlns="" id="{6461ECB2-4D23-43E8-AD41-A407DB6E309A}"/>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a:t>
          </a:r>
          <a:r>
            <a:rPr lang="es-ES" sz="1200" b="1" baseline="0"/>
            <a:t> Leidy Acevedo</a:t>
          </a:r>
          <a:endParaRPr lang="es-ES" sz="1200" b="1"/>
        </a:p>
        <a:p>
          <a:pPr algn="ctr"/>
          <a:r>
            <a:rPr lang="es-ES" sz="1200"/>
            <a:t>Enc. Depto. Presupuesto</a:t>
          </a:r>
          <a:r>
            <a:rPr lang="es-ES" sz="1100"/>
            <a:t>  </a:t>
          </a:r>
        </a:p>
      </xdr:txBody>
    </xdr:sp>
    <xdr:clientData/>
  </xdr:twoCellAnchor>
  <xdr:twoCellAnchor>
    <xdr:from>
      <xdr:col>1</xdr:col>
      <xdr:colOff>657225</xdr:colOff>
      <xdr:row>71</xdr:row>
      <xdr:rowOff>47625</xdr:rowOff>
    </xdr:from>
    <xdr:to>
      <xdr:col>3</xdr:col>
      <xdr:colOff>279689</xdr:colOff>
      <xdr:row>77</xdr:row>
      <xdr:rowOff>152401</xdr:rowOff>
    </xdr:to>
    <xdr:sp macro="" textlink="">
      <xdr:nvSpPr>
        <xdr:cNvPr id="4" name="CuadroTexto 3">
          <a:extLst>
            <a:ext uri="{FF2B5EF4-FFF2-40B4-BE49-F238E27FC236}">
              <a16:creationId xmlns:a16="http://schemas.microsoft.com/office/drawing/2014/main" xmlns="" id="{87AEE76E-C6FA-4088-AC74-25E395A35148}"/>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Juana</a:t>
          </a:r>
          <a:r>
            <a:rPr lang="es-ES" sz="1200" b="1" baseline="0"/>
            <a:t> Elizabeth Cruz </a:t>
          </a:r>
          <a:endParaRPr lang="es-ES" sz="1200" b="1"/>
        </a:p>
        <a:p>
          <a:pPr algn="ctr"/>
          <a:r>
            <a:rPr lang="es-ES" sz="1200"/>
            <a:t>Directora Financiero</a:t>
          </a:r>
        </a:p>
      </xdr:txBody>
    </xdr:sp>
    <xdr:clientData/>
  </xdr:twoCellAnchor>
  <xdr:twoCellAnchor>
    <xdr:from>
      <xdr:col>3</xdr:col>
      <xdr:colOff>990600</xdr:colOff>
      <xdr:row>71</xdr:row>
      <xdr:rowOff>180976</xdr:rowOff>
    </xdr:from>
    <xdr:to>
      <xdr:col>6</xdr:col>
      <xdr:colOff>434975</xdr:colOff>
      <xdr:row>77</xdr:row>
      <xdr:rowOff>123826</xdr:rowOff>
    </xdr:to>
    <xdr:sp macro="" textlink="">
      <xdr:nvSpPr>
        <xdr:cNvPr id="5" name="CuadroTexto 4">
          <a:extLst>
            <a:ext uri="{FF2B5EF4-FFF2-40B4-BE49-F238E27FC236}">
              <a16:creationId xmlns:a16="http://schemas.microsoft.com/office/drawing/2014/main" xmlns="" id="{7554DA3F-7C11-459F-A8C0-A906C8E82F96}"/>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 </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71</xdr:row>
      <xdr:rowOff>57150</xdr:rowOff>
    </xdr:from>
    <xdr:to>
      <xdr:col>9</xdr:col>
      <xdr:colOff>849841</xdr:colOff>
      <xdr:row>77</xdr:row>
      <xdr:rowOff>157432</xdr:rowOff>
    </xdr:to>
    <xdr:sp macro="" textlink="">
      <xdr:nvSpPr>
        <xdr:cNvPr id="6" name="CuadroTexto 5">
          <a:extLst>
            <a:ext uri="{FF2B5EF4-FFF2-40B4-BE49-F238E27FC236}">
              <a16:creationId xmlns:a16="http://schemas.microsoft.com/office/drawing/2014/main" xmlns="" id="{F4FFB670-9314-4CC0-BD07-052D691AC206}"/>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Felipe Rodríguez</a:t>
          </a:r>
        </a:p>
        <a:p>
          <a:pPr algn="ctr"/>
          <a:r>
            <a:rPr lang="es-ES" sz="1200"/>
            <a:t>Director de Planificación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xmlns="" id="{7BD79C81-FE35-4C40-85F0-D854241B6784}"/>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60</xdr:row>
      <xdr:rowOff>19051</xdr:rowOff>
    </xdr:from>
    <xdr:to>
      <xdr:col>1</xdr:col>
      <xdr:colOff>212725</xdr:colOff>
      <xdr:row>65</xdr:row>
      <xdr:rowOff>133351</xdr:rowOff>
    </xdr:to>
    <xdr:sp macro="" textlink="">
      <xdr:nvSpPr>
        <xdr:cNvPr id="3" name="CuadroTexto 2">
          <a:extLst>
            <a:ext uri="{FF2B5EF4-FFF2-40B4-BE49-F238E27FC236}">
              <a16:creationId xmlns:a16="http://schemas.microsoft.com/office/drawing/2014/main" xmlns="" id="{6C189AFF-67D8-47B9-97E9-246F5B91B207}"/>
            </a:ext>
          </a:extLst>
        </xdr:cNvPr>
        <xdr:cNvSpPr txBox="1"/>
      </xdr:nvSpPr>
      <xdr:spPr>
        <a:xfrm>
          <a:off x="85725" y="13544551"/>
          <a:ext cx="231775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Mary Leidy Acevedo</a:t>
          </a:r>
        </a:p>
        <a:p>
          <a:pPr algn="ctr"/>
          <a:r>
            <a:rPr lang="es-ES" sz="1200"/>
            <a:t>Enc. Depto. Presupuesto</a:t>
          </a:r>
          <a:r>
            <a:rPr lang="es-ES" sz="1100"/>
            <a:t>  </a:t>
          </a:r>
        </a:p>
      </xdr:txBody>
    </xdr:sp>
    <xdr:clientData/>
  </xdr:twoCellAnchor>
  <xdr:twoCellAnchor>
    <xdr:from>
      <xdr:col>1</xdr:col>
      <xdr:colOff>666750</xdr:colOff>
      <xdr:row>59</xdr:row>
      <xdr:rowOff>171450</xdr:rowOff>
    </xdr:from>
    <xdr:to>
      <xdr:col>3</xdr:col>
      <xdr:colOff>289214</xdr:colOff>
      <xdr:row>65</xdr:row>
      <xdr:rowOff>114300</xdr:rowOff>
    </xdr:to>
    <xdr:sp macro="" textlink="">
      <xdr:nvSpPr>
        <xdr:cNvPr id="4" name="CuadroTexto 3">
          <a:extLst>
            <a:ext uri="{FF2B5EF4-FFF2-40B4-BE49-F238E27FC236}">
              <a16:creationId xmlns:a16="http://schemas.microsoft.com/office/drawing/2014/main" xmlns="" id="{8C6AB9EC-BD8B-4214-838E-9481F10B6284}"/>
            </a:ext>
          </a:extLst>
        </xdr:cNvPr>
        <xdr:cNvSpPr txBox="1"/>
      </xdr:nvSpPr>
      <xdr:spPr>
        <a:xfrm>
          <a:off x="2857500" y="13506450"/>
          <a:ext cx="2070389"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Juana Elizabeth</a:t>
          </a:r>
          <a:r>
            <a:rPr lang="es-ES" sz="1200" b="1" baseline="0"/>
            <a:t> Cruz</a:t>
          </a:r>
          <a:endParaRPr lang="es-ES" sz="1200" b="1"/>
        </a:p>
        <a:p>
          <a:pPr algn="ctr"/>
          <a:r>
            <a:rPr lang="es-ES" sz="1200"/>
            <a:t>Director Financiero</a:t>
          </a:r>
        </a:p>
      </xdr:txBody>
    </xdr:sp>
    <xdr:clientData/>
  </xdr:twoCellAnchor>
  <xdr:twoCellAnchor>
    <xdr:from>
      <xdr:col>4</xdr:col>
      <xdr:colOff>19050</xdr:colOff>
      <xdr:row>60</xdr:row>
      <xdr:rowOff>47626</xdr:rowOff>
    </xdr:from>
    <xdr:to>
      <xdr:col>6</xdr:col>
      <xdr:colOff>463550</xdr:colOff>
      <xdr:row>66</xdr:row>
      <xdr:rowOff>76201</xdr:rowOff>
    </xdr:to>
    <xdr:sp macro="" textlink="">
      <xdr:nvSpPr>
        <xdr:cNvPr id="5" name="CuadroTexto 4">
          <a:extLst>
            <a:ext uri="{FF2B5EF4-FFF2-40B4-BE49-F238E27FC236}">
              <a16:creationId xmlns:a16="http://schemas.microsoft.com/office/drawing/2014/main" xmlns="" id="{A1BFF336-0DD1-4A42-85D4-0A30A97F923B}"/>
            </a:ext>
          </a:extLst>
        </xdr:cNvPr>
        <xdr:cNvSpPr txBox="1"/>
      </xdr:nvSpPr>
      <xdr:spPr>
        <a:xfrm>
          <a:off x="5657850" y="13573126"/>
          <a:ext cx="244475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baseline="0"/>
            <a:t>Rosa Tavarez</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59</xdr:row>
      <xdr:rowOff>104775</xdr:rowOff>
    </xdr:from>
    <xdr:to>
      <xdr:col>9</xdr:col>
      <xdr:colOff>849841</xdr:colOff>
      <xdr:row>66</xdr:row>
      <xdr:rowOff>14557</xdr:rowOff>
    </xdr:to>
    <xdr:sp macro="" textlink="">
      <xdr:nvSpPr>
        <xdr:cNvPr id="6" name="CuadroTexto 5">
          <a:extLst>
            <a:ext uri="{FF2B5EF4-FFF2-40B4-BE49-F238E27FC236}">
              <a16:creationId xmlns:a16="http://schemas.microsoft.com/office/drawing/2014/main" xmlns="" id="{367027C6-8FCB-4880-A76A-BEEB9E891816}"/>
            </a:ext>
          </a:extLst>
        </xdr:cNvPr>
        <xdr:cNvSpPr txBox="1"/>
      </xdr:nvSpPr>
      <xdr:spPr>
        <a:xfrm>
          <a:off x="8191500" y="13439775"/>
          <a:ext cx="3297766" cy="1148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Felipe Rodríguez</a:t>
          </a:r>
        </a:p>
        <a:p>
          <a:pPr algn="ctr"/>
          <a:r>
            <a:rPr lang="es-ES" sz="1200"/>
            <a:t>Director de Planificación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esupuesto\Respaldo%20de%20carpeta%20compartida%20local\Carpeta%20Compartida\2021\Ejecuciones\9.%20Septiembre\OAI\3er%20trimestre%20Seguimiento%20DEG-FORE013-%20PROGRAMA%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12"/>
      <sheetName val="Historial de Cambios"/>
      <sheetName val="Validacion datos"/>
    </sheetNames>
    <sheetDataSet>
      <sheetData sheetId="0"/>
      <sheetData sheetId="1"/>
      <sheetData sheetId="2">
        <row r="2">
          <cell r="A2">
            <v>1</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44:J46" totalsRowShown="0" headerRowDxfId="54" dataDxfId="52" headerRowBorderDxfId="53" tableBorderDxfId="51" totalsRowBorderDxfId="50">
  <autoFilter ref="A44:J46">
    <filterColumn colId="0" hiddenButton="1"/>
    <filterColumn colId="1" hiddenButton="1"/>
    <filterColumn colId="2" hiddenButton="1"/>
    <filterColumn colId="3" hiddenButton="1"/>
    <filterColumn colId="6" hiddenButton="1"/>
    <filterColumn colId="7" hiddenButton="1"/>
    <filterColumn colId="8" hiddenButton="1"/>
    <filterColumn colId="9" hiddenButton="1"/>
  </autoFilter>
  <tableColumns count="10">
    <tableColumn id="1" name="Producto" dataDxfId="49" dataCellStyle="Normal 2"/>
    <tableColumn id="2" name="Indicador" dataDxfId="48" dataCellStyle="Normal 2"/>
    <tableColumn id="3" name="Física_x000a_(A)" dataDxfId="47" dataCellStyle="Millares 2"/>
    <tableColumn id="4" name="Financiera_x000a_(B)" dataDxfId="46" dataCellStyle="Millares 2">
      <calculatedColumnFormula>+A39</calculatedColumnFormula>
    </tableColumn>
    <tableColumn id="10" name="Física_x000a_(C )" dataDxfId="45" dataCellStyle="Millares 2"/>
    <tableColumn id="9" name="Financiera_x000a_(D)" dataDxfId="44" dataCellStyle="Millares 2"/>
    <tableColumn id="5" name="Física _x000a_(C)" dataDxfId="43" dataCellStyle="Millares 2"/>
    <tableColumn id="6" name="Financiera _x000a_ (D)" dataDxfId="42"/>
    <tableColumn id="7" name="Física %_x000a_ E=C/A" dataDxfId="41">
      <calculatedColumnFormula>+Tabla1[[#This Row],[Física 
(C)]]/Tabla1[[#This Row],[Física
(C )]]</calculatedColumnFormula>
    </tableColumn>
    <tableColumn id="8" name="Financiero % _x000a_F=D/B" dataDxfId="40">
      <calculatedColumnFormula>+Tabla1[[#This Row],[Financiera 
 (D)]]/Tabla1[[#This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43:J45" totalsRowShown="0" headerRowDxfId="39" dataDxfId="37" headerRowBorderDxfId="38" tableBorderDxfId="36" totalsRowBorderDxfId="35">
  <autoFilter ref="A43:J45"/>
  <tableColumns count="10">
    <tableColumn id="1" name="Producto" dataDxfId="34" dataCellStyle="Normal 2"/>
    <tableColumn id="2" name="Indicador" dataDxfId="33" dataCellStyle="Normal 2"/>
    <tableColumn id="3" name="Física_x000a_(A)" dataDxfId="32" dataCellStyle="Porcentaje"/>
    <tableColumn id="4" name="Financiera_x000a_(B)" dataDxfId="31" dataCellStyle="Millares"/>
    <tableColumn id="10" name="Física_x000a_(C )" dataDxfId="30" dataCellStyle="Millares 2"/>
    <tableColumn id="9" name="Financiera_x000a_(D)" dataDxfId="29" dataCellStyle="Millares 2"/>
    <tableColumn id="5" name="Física _x000a_(C)" dataDxfId="28" dataCellStyle="Millares 2"/>
    <tableColumn id="6" name="Financiera _x000a_ (D)" dataDxfId="27" dataCellStyle="Millares"/>
    <tableColumn id="7" name="Física %_x000a_ E=C/A" dataDxfId="26" dataCellStyle="Porcentaje">
      <calculatedColumnFormula>+Tabla13[[#This Row],[Física 
(C)]]/Tabla13[[#This Row],[Física
(C )]]</calculatedColumnFormula>
    </tableColumn>
    <tableColumn id="8" name="Financiero % _x000a_F=D/B" dataDxfId="25">
      <calculatedColumnFormula>+Tabla13[[#This Row],[Financiera 
 (D)]]/Tabla13[[#This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42:J44" totalsRowCount="1" headerRowDxfId="24" dataDxfId="22" headerRowBorderDxfId="23" tableBorderDxfId="21" totalsRowBorderDxfId="20">
  <autoFilter ref="A42:J43"/>
  <tableColumns count="10">
    <tableColumn id="1" name="Producto" dataDxfId="19" totalsRowDxfId="18" dataCellStyle="Normal 2"/>
    <tableColumn id="2" name="Indicador" dataDxfId="17" totalsRowDxfId="16" dataCellStyle="Normal 2"/>
    <tableColumn id="3" name="Física_x000a_(A)" dataDxfId="15" totalsRowDxfId="14" dataCellStyle="Millares 2"/>
    <tableColumn id="4" name="Financiera_x000a_(B)" dataDxfId="13" totalsRowDxfId="12" dataCellStyle="Millares 2"/>
    <tableColumn id="10" name="Física_x000a_(C )" dataDxfId="11" totalsRowDxfId="10" dataCellStyle="Millares 2"/>
    <tableColumn id="9" name="Financiera_x000a_(D)" dataDxfId="9" totalsRowDxfId="8" dataCellStyle="Millares 2"/>
    <tableColumn id="5" name="Física _x000a_(E)" dataDxfId="7" totalsRowDxfId="6" dataCellStyle="Millares"/>
    <tableColumn id="6" name="Financiera _x000a_ (F)" dataDxfId="5" totalsRowDxfId="4" dataCellStyle="Millares"/>
    <tableColumn id="7" name="Física %_x000a_ E=C/A" totalsRowFunction="custom" dataDxfId="3" totalsRowDxfId="2" dataCellStyle="Porcentaje">
      <calculatedColumnFormula>+Tabla134[Física 
(E)]/Tabla134[Física
(C )]</calculatedColumnFormula>
      <totalsRowFormula>+Tabla134[Física
(C )]/Tabla134[Física
(A)]</totalsRowFormula>
    </tableColumn>
    <tableColumn id="8" name="Financiero % _x000a_F=D/B" dataDxfId="1" totalsRowDxfId="0">
      <calculatedColumnFormula>+Tabla134[Financiera 
 (F)]/Tabla134[Financiera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P92"/>
  <sheetViews>
    <sheetView showGridLines="0" view="pageBreakPreview" zoomScale="90" zoomScaleNormal="90" zoomScaleSheetLayoutView="90" workbookViewId="0">
      <selection activeCell="I39" sqref="I39:J39"/>
    </sheetView>
  </sheetViews>
  <sheetFormatPr baseColWidth="10" defaultColWidth="11.42578125" defaultRowHeight="15" x14ac:dyDescent="0.25"/>
  <cols>
    <col min="1" max="1" width="29.28515625" style="19" customWidth="1"/>
    <col min="2" max="2" width="21.7109375" style="19" customWidth="1"/>
    <col min="3" max="4" width="15" style="19" customWidth="1"/>
    <col min="5" max="6" width="15" style="24" customWidth="1"/>
    <col min="7" max="7" width="18.42578125" style="19" customWidth="1"/>
    <col min="8" max="8" width="17.140625" style="19" bestFit="1" customWidth="1"/>
    <col min="9" max="10" width="15" style="19" customWidth="1"/>
    <col min="11" max="11" width="40.140625" style="19" hidden="1" customWidth="1"/>
    <col min="12" max="12" width="26.140625" style="19" hidden="1" customWidth="1"/>
    <col min="13" max="13" width="20.42578125" style="19" bestFit="1" customWidth="1"/>
    <col min="14" max="14" width="17.5703125" style="19" bestFit="1" customWidth="1"/>
    <col min="15" max="15" width="17" style="19" bestFit="1" customWidth="1"/>
    <col min="16" max="16384" width="11.42578125" style="19"/>
  </cols>
  <sheetData>
    <row r="1" spans="1:12" s="20" customFormat="1" ht="27.75" customHeight="1" thickBot="1" x14ac:dyDescent="0.3">
      <c r="A1" s="46"/>
      <c r="B1" s="195" t="s">
        <v>188</v>
      </c>
      <c r="C1" s="196"/>
      <c r="D1" s="196"/>
      <c r="E1" s="196"/>
      <c r="F1" s="196"/>
      <c r="G1" s="196"/>
      <c r="H1" s="196"/>
      <c r="I1" s="196"/>
      <c r="J1" s="197"/>
    </row>
    <row r="2" spans="1:12" s="20" customFormat="1" ht="21" customHeight="1" thickBot="1" x14ac:dyDescent="0.3">
      <c r="A2" s="47"/>
      <c r="B2" s="198" t="s">
        <v>15</v>
      </c>
      <c r="C2" s="199"/>
      <c r="D2" s="198" t="s">
        <v>16</v>
      </c>
      <c r="E2" s="199"/>
      <c r="F2" s="199"/>
      <c r="G2" s="199"/>
      <c r="H2" s="200"/>
      <c r="I2" s="48" t="s">
        <v>17</v>
      </c>
      <c r="J2" s="49" t="s">
        <v>18</v>
      </c>
    </row>
    <row r="3" spans="1:12" s="20" customFormat="1" ht="35.25" customHeight="1" thickBot="1" x14ac:dyDescent="0.3">
      <c r="A3" s="50"/>
      <c r="B3" s="201" t="s">
        <v>19</v>
      </c>
      <c r="C3" s="202"/>
      <c r="D3" s="201" t="s">
        <v>224</v>
      </c>
      <c r="E3" s="202"/>
      <c r="F3" s="202"/>
      <c r="G3" s="202"/>
      <c r="H3" s="203"/>
      <c r="I3" s="51">
        <v>43846</v>
      </c>
      <c r="J3" s="52">
        <v>5</v>
      </c>
    </row>
    <row r="4" spans="1:12" s="1" customFormat="1" ht="3" customHeight="1" x14ac:dyDescent="0.25">
      <c r="A4" s="204"/>
      <c r="B4" s="205"/>
      <c r="C4" s="205"/>
      <c r="D4" s="206"/>
      <c r="E4" s="206"/>
      <c r="F4" s="206"/>
      <c r="G4" s="206"/>
      <c r="H4" s="206"/>
      <c r="I4" s="205"/>
      <c r="J4" s="207"/>
      <c r="K4" s="2"/>
      <c r="L4" s="2"/>
    </row>
    <row r="5" spans="1:12" s="1" customFormat="1" ht="3" customHeight="1" x14ac:dyDescent="0.25">
      <c r="A5" s="208"/>
      <c r="B5" s="209"/>
      <c r="C5" s="209"/>
      <c r="D5" s="209"/>
      <c r="E5" s="209"/>
      <c r="F5" s="209"/>
      <c r="G5" s="209"/>
      <c r="H5" s="209"/>
      <c r="I5" s="209"/>
      <c r="J5" s="210"/>
      <c r="K5" s="2"/>
      <c r="L5" s="2"/>
    </row>
    <row r="6" spans="1:12" s="1" customFormat="1" ht="3" customHeight="1" x14ac:dyDescent="0.25">
      <c r="A6" s="211"/>
      <c r="B6" s="212"/>
      <c r="C6" s="212"/>
      <c r="D6" s="212"/>
      <c r="E6" s="212"/>
      <c r="F6" s="212"/>
      <c r="G6" s="212"/>
      <c r="H6" s="212"/>
      <c r="I6" s="212"/>
      <c r="J6" s="213"/>
      <c r="K6" s="2"/>
      <c r="L6" s="2"/>
    </row>
    <row r="7" spans="1:12" s="20" customFormat="1" ht="15.75" x14ac:dyDescent="0.25">
      <c r="A7" s="214" t="s">
        <v>202</v>
      </c>
      <c r="B7" s="215"/>
      <c r="C7" s="215"/>
      <c r="D7" s="215"/>
      <c r="E7" s="215"/>
      <c r="F7" s="215"/>
      <c r="G7" s="215"/>
      <c r="H7" s="215"/>
      <c r="I7" s="215"/>
      <c r="J7" s="216"/>
      <c r="K7" s="21"/>
      <c r="L7" s="21"/>
    </row>
    <row r="8" spans="1:12" s="1" customFormat="1" ht="3" customHeight="1" x14ac:dyDescent="0.25">
      <c r="A8" s="217"/>
      <c r="B8" s="206"/>
      <c r="C8" s="206"/>
      <c r="D8" s="206"/>
      <c r="E8" s="206"/>
      <c r="F8" s="206"/>
      <c r="G8" s="206"/>
      <c r="H8" s="206"/>
      <c r="I8" s="206"/>
      <c r="J8" s="218"/>
      <c r="K8" s="2"/>
      <c r="L8" s="2"/>
    </row>
    <row r="9" spans="1:12" s="20" customFormat="1" ht="15.75" x14ac:dyDescent="0.25">
      <c r="A9" s="219" t="s">
        <v>20</v>
      </c>
      <c r="B9" s="220"/>
      <c r="C9" s="220"/>
      <c r="D9" s="220"/>
      <c r="E9" s="220"/>
      <c r="F9" s="220"/>
      <c r="G9" s="220"/>
      <c r="H9" s="220"/>
      <c r="I9" s="220"/>
      <c r="J9" s="221"/>
      <c r="K9" s="21"/>
      <c r="L9" s="21"/>
    </row>
    <row r="10" spans="1:12" s="1" customFormat="1" ht="3" customHeight="1" x14ac:dyDescent="0.25">
      <c r="A10" s="222"/>
      <c r="B10" s="223"/>
      <c r="C10" s="223"/>
      <c r="D10" s="223"/>
      <c r="E10" s="223"/>
      <c r="F10" s="223"/>
      <c r="G10" s="223"/>
      <c r="H10" s="223"/>
      <c r="I10" s="223"/>
      <c r="J10" s="224"/>
      <c r="K10" s="2"/>
      <c r="L10" s="2"/>
    </row>
    <row r="11" spans="1:12" x14ac:dyDescent="0.25">
      <c r="A11" s="101" t="s">
        <v>21</v>
      </c>
      <c r="B11" s="192" t="s">
        <v>225</v>
      </c>
      <c r="C11" s="193"/>
      <c r="D11" s="193"/>
      <c r="E11" s="193"/>
      <c r="F11" s="193"/>
      <c r="G11" s="193"/>
      <c r="H11" s="193"/>
      <c r="I11" s="193"/>
      <c r="J11" s="194"/>
      <c r="K11" s="20"/>
      <c r="L11" s="20"/>
    </row>
    <row r="12" spans="1:12" s="1" customFormat="1" x14ac:dyDescent="0.25">
      <c r="A12" s="102" t="s">
        <v>197</v>
      </c>
      <c r="B12" s="54" t="s">
        <v>226</v>
      </c>
      <c r="C12" s="55"/>
      <c r="D12" s="55"/>
      <c r="E12" s="55"/>
      <c r="F12" s="55"/>
      <c r="G12" s="55"/>
      <c r="H12" s="55"/>
      <c r="I12" s="55"/>
      <c r="J12" s="103"/>
      <c r="K12" s="2"/>
      <c r="L12" s="2"/>
    </row>
    <row r="13" spans="1:12" s="1" customFormat="1" x14ac:dyDescent="0.25">
      <c r="A13" s="102" t="s">
        <v>212</v>
      </c>
      <c r="B13" s="56" t="s">
        <v>227</v>
      </c>
      <c r="C13" s="55"/>
      <c r="D13" s="55"/>
      <c r="E13" s="55"/>
      <c r="F13" s="55"/>
      <c r="G13" s="55"/>
      <c r="H13" s="55"/>
      <c r="I13" s="55"/>
      <c r="J13" s="103"/>
      <c r="K13" s="2"/>
      <c r="L13" s="2"/>
    </row>
    <row r="14" spans="1:12" ht="51.75" customHeight="1" x14ac:dyDescent="0.25">
      <c r="A14" s="101" t="s">
        <v>186</v>
      </c>
      <c r="B14" s="225" t="s">
        <v>228</v>
      </c>
      <c r="C14" s="226"/>
      <c r="D14" s="226"/>
      <c r="E14" s="226"/>
      <c r="F14" s="226"/>
      <c r="G14" s="226"/>
      <c r="H14" s="226"/>
      <c r="I14" s="226"/>
      <c r="J14" s="227"/>
    </row>
    <row r="15" spans="1:12" ht="64.5" customHeight="1" x14ac:dyDescent="0.25">
      <c r="A15" s="101" t="s">
        <v>187</v>
      </c>
      <c r="B15" s="225" t="s">
        <v>229</v>
      </c>
      <c r="C15" s="226"/>
      <c r="D15" s="226"/>
      <c r="E15" s="226"/>
      <c r="F15" s="226"/>
      <c r="G15" s="226"/>
      <c r="H15" s="226"/>
      <c r="I15" s="226"/>
      <c r="J15" s="227"/>
    </row>
    <row r="16" spans="1:12" s="1" customFormat="1" ht="3" customHeight="1" x14ac:dyDescent="0.25">
      <c r="A16" s="104"/>
      <c r="B16" s="57"/>
      <c r="C16" s="57"/>
      <c r="D16" s="57"/>
      <c r="E16" s="57"/>
      <c r="F16" s="57"/>
      <c r="G16" s="57"/>
      <c r="H16" s="57"/>
      <c r="I16" s="57"/>
      <c r="J16" s="105"/>
      <c r="K16" s="2"/>
      <c r="L16" s="2"/>
    </row>
    <row r="17" spans="1:16" ht="18.75" customHeight="1" x14ac:dyDescent="0.25">
      <c r="A17" s="187" t="s">
        <v>22</v>
      </c>
      <c r="B17" s="188"/>
      <c r="C17" s="188"/>
      <c r="D17" s="188"/>
      <c r="E17" s="188"/>
      <c r="F17" s="188"/>
      <c r="G17" s="188"/>
      <c r="H17" s="188"/>
      <c r="I17" s="188"/>
      <c r="J17" s="189"/>
    </row>
    <row r="18" spans="1:16" s="1" customFormat="1" ht="3" customHeight="1" x14ac:dyDescent="0.25">
      <c r="A18" s="106"/>
      <c r="B18" s="58"/>
      <c r="C18" s="59"/>
      <c r="D18" s="59"/>
      <c r="E18" s="59"/>
      <c r="F18" s="59"/>
      <c r="G18" s="59"/>
      <c r="H18" s="59"/>
      <c r="I18" s="59"/>
      <c r="J18" s="107"/>
      <c r="L18" s="2"/>
    </row>
    <row r="19" spans="1:16" ht="18" customHeight="1" x14ac:dyDescent="0.25">
      <c r="A19" s="101" t="s">
        <v>0</v>
      </c>
      <c r="B19" s="141">
        <v>2</v>
      </c>
      <c r="C19" s="234" t="s">
        <v>237</v>
      </c>
      <c r="D19" s="234"/>
      <c r="E19" s="234"/>
      <c r="F19" s="234"/>
      <c r="G19" s="234"/>
      <c r="H19" s="234"/>
      <c r="I19" s="234"/>
      <c r="J19" s="235"/>
      <c r="K19" s="19" t="s">
        <v>194</v>
      </c>
    </row>
    <row r="20" spans="1:16" s="1" customFormat="1" ht="3" customHeight="1" x14ac:dyDescent="0.25">
      <c r="A20" s="106"/>
      <c r="B20" s="142"/>
      <c r="C20" s="143"/>
      <c r="D20" s="143"/>
      <c r="E20" s="143"/>
      <c r="F20" s="143"/>
      <c r="G20" s="143"/>
      <c r="H20" s="143"/>
      <c r="I20" s="143"/>
      <c r="J20" s="144"/>
      <c r="L20" s="2"/>
    </row>
    <row r="21" spans="1:16" ht="39.75" customHeight="1" x14ac:dyDescent="0.25">
      <c r="A21" s="101" t="s">
        <v>1</v>
      </c>
      <c r="B21" s="145">
        <v>2.4</v>
      </c>
      <c r="C21" s="234" t="s">
        <v>54</v>
      </c>
      <c r="D21" s="234"/>
      <c r="E21" s="234"/>
      <c r="F21" s="234"/>
      <c r="G21" s="234"/>
      <c r="H21" s="234"/>
      <c r="I21" s="234"/>
      <c r="J21" s="235"/>
      <c r="K21" s="26" t="s">
        <v>195</v>
      </c>
      <c r="L21" s="22"/>
      <c r="M21" s="22"/>
      <c r="N21" s="22"/>
      <c r="O21" s="22"/>
      <c r="P21" s="22"/>
    </row>
    <row r="22" spans="1:16" s="1" customFormat="1" ht="3" customHeight="1" x14ac:dyDescent="0.25">
      <c r="A22" s="104"/>
      <c r="B22" s="97"/>
      <c r="C22" s="128"/>
      <c r="D22" s="128"/>
      <c r="E22" s="128"/>
      <c r="F22" s="128"/>
      <c r="G22" s="128"/>
      <c r="H22" s="128"/>
      <c r="I22" s="128"/>
      <c r="J22" s="146"/>
      <c r="L22" s="2"/>
    </row>
    <row r="23" spans="1:16" ht="30.75" customHeight="1" x14ac:dyDescent="0.25">
      <c r="A23" s="101" t="s">
        <v>2</v>
      </c>
      <c r="B23" s="147" t="s">
        <v>96</v>
      </c>
      <c r="C23" s="234" t="s">
        <v>97</v>
      </c>
      <c r="D23" s="234"/>
      <c r="E23" s="234"/>
      <c r="F23" s="234"/>
      <c r="G23" s="234"/>
      <c r="H23" s="234"/>
      <c r="I23" s="234"/>
      <c r="J23" s="235"/>
      <c r="K23" s="26" t="s">
        <v>203</v>
      </c>
    </row>
    <row r="24" spans="1:16" s="1" customFormat="1" ht="3" customHeight="1" x14ac:dyDescent="0.25">
      <c r="A24" s="106"/>
      <c r="B24" s="148"/>
      <c r="C24" s="148"/>
      <c r="D24" s="148"/>
      <c r="E24" s="148"/>
      <c r="F24" s="148"/>
      <c r="G24" s="148"/>
      <c r="H24" s="148"/>
      <c r="I24" s="148"/>
      <c r="J24" s="149"/>
      <c r="K24" s="2"/>
      <c r="L24" s="2"/>
    </row>
    <row r="25" spans="1:16" ht="121.5" customHeight="1" x14ac:dyDescent="0.25">
      <c r="A25" s="101" t="s">
        <v>13</v>
      </c>
      <c r="B25" s="236" t="s">
        <v>243</v>
      </c>
      <c r="C25" s="236"/>
      <c r="D25" s="236"/>
      <c r="E25" s="236"/>
      <c r="F25" s="236"/>
      <c r="G25" s="236"/>
      <c r="H25" s="236"/>
      <c r="I25" s="236"/>
      <c r="J25" s="237"/>
      <c r="K25" s="27" t="s">
        <v>196</v>
      </c>
      <c r="L25" s="31"/>
      <c r="M25" s="22"/>
      <c r="N25" s="22"/>
      <c r="O25" s="22"/>
      <c r="P25" s="22"/>
    </row>
    <row r="26" spans="1:16" s="1" customFormat="1" ht="3" customHeight="1" x14ac:dyDescent="0.25">
      <c r="A26" s="104"/>
      <c r="B26" s="57"/>
      <c r="C26" s="57"/>
      <c r="D26" s="57"/>
      <c r="E26" s="57"/>
      <c r="F26" s="57"/>
      <c r="G26" s="57"/>
      <c r="H26" s="57"/>
      <c r="I26" s="57"/>
      <c r="J26" s="105"/>
      <c r="K26" s="2"/>
      <c r="L26" s="2"/>
    </row>
    <row r="27" spans="1:16" ht="15.75" customHeight="1" x14ac:dyDescent="0.25">
      <c r="A27" s="187" t="s">
        <v>174</v>
      </c>
      <c r="B27" s="188"/>
      <c r="C27" s="188"/>
      <c r="D27" s="188"/>
      <c r="E27" s="188"/>
      <c r="F27" s="188"/>
      <c r="G27" s="188"/>
      <c r="H27" s="188"/>
      <c r="I27" s="188"/>
      <c r="J27" s="189"/>
    </row>
    <row r="28" spans="1:16" s="1" customFormat="1" ht="3" customHeight="1" x14ac:dyDescent="0.25">
      <c r="A28" s="106"/>
      <c r="B28" s="59"/>
      <c r="C28" s="59"/>
      <c r="D28" s="59"/>
      <c r="E28" s="59"/>
      <c r="F28" s="59"/>
      <c r="G28" s="59"/>
      <c r="H28" s="59"/>
      <c r="I28" s="59"/>
      <c r="J28" s="107"/>
      <c r="K28" s="2"/>
      <c r="L28" s="2"/>
    </row>
    <row r="29" spans="1:16" ht="26.25" customHeight="1" x14ac:dyDescent="0.25">
      <c r="A29" s="101" t="s">
        <v>184</v>
      </c>
      <c r="B29" s="228" t="s">
        <v>192</v>
      </c>
      <c r="C29" s="228"/>
      <c r="D29" s="228"/>
      <c r="E29" s="228"/>
      <c r="F29" s="228"/>
      <c r="G29" s="228"/>
      <c r="H29" s="228"/>
      <c r="I29" s="228"/>
      <c r="J29" s="229"/>
    </row>
    <row r="30" spans="1:16" ht="101.25" customHeight="1" x14ac:dyDescent="0.25">
      <c r="A30" s="108" t="s">
        <v>185</v>
      </c>
      <c r="B30" s="230" t="s">
        <v>193</v>
      </c>
      <c r="C30" s="230"/>
      <c r="D30" s="230"/>
      <c r="E30" s="230"/>
      <c r="F30" s="230"/>
      <c r="G30" s="230"/>
      <c r="H30" s="230"/>
      <c r="I30" s="230"/>
      <c r="J30" s="231"/>
    </row>
    <row r="31" spans="1:16" x14ac:dyDescent="0.25">
      <c r="A31" s="109" t="s">
        <v>219</v>
      </c>
      <c r="B31" s="232" t="s">
        <v>230</v>
      </c>
      <c r="C31" s="232"/>
      <c r="D31" s="232"/>
      <c r="E31" s="232"/>
      <c r="F31" s="232"/>
      <c r="G31" s="232"/>
      <c r="H31" s="232"/>
      <c r="I31" s="232"/>
      <c r="J31" s="233"/>
    </row>
    <row r="32" spans="1:16" s="24" customFormat="1" ht="21.75" hidden="1" customHeight="1" x14ac:dyDescent="0.25">
      <c r="A32" s="110" t="s">
        <v>213</v>
      </c>
      <c r="B32" s="67"/>
      <c r="C32" s="61"/>
      <c r="D32" s="61"/>
      <c r="E32" s="61"/>
      <c r="F32" s="61"/>
      <c r="G32" s="61"/>
      <c r="H32" s="61"/>
      <c r="I32" s="61"/>
      <c r="J32" s="111"/>
    </row>
    <row r="33" spans="1:15" s="1" customFormat="1" ht="3" customHeight="1" x14ac:dyDescent="0.25">
      <c r="A33" s="104"/>
      <c r="B33" s="57"/>
      <c r="C33" s="57"/>
      <c r="D33" s="57"/>
      <c r="E33" s="57"/>
      <c r="F33" s="57"/>
      <c r="G33" s="57"/>
      <c r="H33" s="57"/>
      <c r="I33" s="57"/>
      <c r="J33" s="105"/>
      <c r="K33" s="2"/>
      <c r="L33" s="2"/>
    </row>
    <row r="34" spans="1:15" ht="15.75" customHeight="1" x14ac:dyDescent="0.25">
      <c r="A34" s="214" t="s">
        <v>176</v>
      </c>
      <c r="B34" s="215"/>
      <c r="C34" s="215"/>
      <c r="D34" s="215"/>
      <c r="E34" s="215"/>
      <c r="F34" s="215"/>
      <c r="G34" s="215"/>
      <c r="H34" s="215"/>
      <c r="I34" s="215"/>
      <c r="J34" s="216"/>
    </row>
    <row r="35" spans="1:15" s="1" customFormat="1" ht="3" customHeight="1" x14ac:dyDescent="0.25">
      <c r="A35" s="106"/>
      <c r="B35" s="59"/>
      <c r="C35" s="59"/>
      <c r="D35" s="59"/>
      <c r="E35" s="59"/>
      <c r="F35" s="59"/>
      <c r="G35" s="59"/>
      <c r="H35" s="59"/>
      <c r="I35" s="59"/>
      <c r="J35" s="107"/>
      <c r="K35" s="2"/>
      <c r="L35" s="2"/>
    </row>
    <row r="36" spans="1:15" s="20" customFormat="1" ht="15.75" x14ac:dyDescent="0.25">
      <c r="A36" s="219" t="s">
        <v>175</v>
      </c>
      <c r="B36" s="220"/>
      <c r="C36" s="220"/>
      <c r="D36" s="220"/>
      <c r="E36" s="220"/>
      <c r="F36" s="220"/>
      <c r="G36" s="220"/>
      <c r="H36" s="220"/>
      <c r="I36" s="220"/>
      <c r="J36" s="221"/>
      <c r="K36" s="21"/>
      <c r="L36" s="21"/>
    </row>
    <row r="37" spans="1:15" s="1" customFormat="1" ht="3" customHeight="1" x14ac:dyDescent="0.25">
      <c r="A37" s="106"/>
      <c r="B37" s="59"/>
      <c r="C37" s="59"/>
      <c r="D37" s="59"/>
      <c r="E37" s="59"/>
      <c r="F37" s="59"/>
      <c r="G37" s="59"/>
      <c r="H37" s="59"/>
      <c r="I37" s="59"/>
      <c r="J37" s="107"/>
      <c r="K37" s="2"/>
      <c r="L37" s="2"/>
    </row>
    <row r="38" spans="1:15" ht="15" customHeight="1" x14ac:dyDescent="0.25">
      <c r="A38" s="251" t="s">
        <v>3</v>
      </c>
      <c r="B38" s="252"/>
      <c r="C38" s="249" t="s">
        <v>10</v>
      </c>
      <c r="D38" s="253"/>
      <c r="E38" s="253"/>
      <c r="F38" s="253" t="s">
        <v>4</v>
      </c>
      <c r="G38" s="253"/>
      <c r="H38" s="252"/>
      <c r="I38" s="249" t="s">
        <v>12</v>
      </c>
      <c r="J38" s="250"/>
      <c r="K38" s="29"/>
      <c r="L38" s="24"/>
      <c r="M38" s="32"/>
    </row>
    <row r="39" spans="1:15" x14ac:dyDescent="0.25">
      <c r="A39" s="245">
        <f>1192985864+971566354</f>
        <v>2164552218</v>
      </c>
      <c r="B39" s="246"/>
      <c r="C39" s="254">
        <f>1081211920.23+1465937838.37</f>
        <v>2547149758.5999999</v>
      </c>
      <c r="D39" s="255"/>
      <c r="E39" s="256"/>
      <c r="F39" s="254">
        <v>2328037604.6599998</v>
      </c>
      <c r="G39" s="255"/>
      <c r="H39" s="256"/>
      <c r="I39" s="247">
        <f>IF(F39&gt;0,F39/C39,0)</f>
        <v>0.9139775141998594</v>
      </c>
      <c r="J39" s="248"/>
      <c r="K39" s="30"/>
      <c r="L39" s="24"/>
      <c r="M39" s="32"/>
      <c r="N39" s="123"/>
      <c r="O39" s="123"/>
    </row>
    <row r="40" spans="1:15" s="1" customFormat="1" ht="3" customHeight="1" x14ac:dyDescent="0.25">
      <c r="A40" s="106"/>
      <c r="B40" s="59"/>
      <c r="C40" s="59"/>
      <c r="D40" s="59"/>
      <c r="E40" s="59"/>
      <c r="F40" s="59"/>
      <c r="G40" s="59"/>
      <c r="H40" s="59"/>
      <c r="I40" s="59"/>
      <c r="J40" s="107"/>
      <c r="K40" s="2"/>
      <c r="L40" s="2"/>
    </row>
    <row r="41" spans="1:15" s="20" customFormat="1" ht="15.75" x14ac:dyDescent="0.25">
      <c r="A41" s="219" t="s">
        <v>177</v>
      </c>
      <c r="B41" s="220"/>
      <c r="C41" s="220"/>
      <c r="D41" s="220"/>
      <c r="E41" s="220"/>
      <c r="F41" s="220"/>
      <c r="G41" s="220"/>
      <c r="H41" s="220"/>
      <c r="I41" s="220"/>
      <c r="J41" s="221"/>
      <c r="K41" s="25"/>
      <c r="L41" s="21"/>
    </row>
    <row r="42" spans="1:15" s="1" customFormat="1" ht="3" customHeight="1" x14ac:dyDescent="0.25">
      <c r="A42" s="106"/>
      <c r="B42" s="59"/>
      <c r="C42" s="59"/>
      <c r="D42" s="59"/>
      <c r="E42" s="59"/>
      <c r="F42" s="59"/>
      <c r="G42" s="59"/>
      <c r="H42" s="59"/>
      <c r="I42" s="59"/>
      <c r="J42" s="107"/>
      <c r="K42" s="2"/>
      <c r="L42" s="2"/>
    </row>
    <row r="43" spans="1:15" ht="17.25" customHeight="1" x14ac:dyDescent="0.25">
      <c r="A43" s="112"/>
      <c r="B43" s="58"/>
      <c r="C43" s="238" t="s">
        <v>5</v>
      </c>
      <c r="D43" s="239"/>
      <c r="E43" s="240" t="s">
        <v>214</v>
      </c>
      <c r="F43" s="241"/>
      <c r="G43" s="238" t="s">
        <v>14</v>
      </c>
      <c r="H43" s="238"/>
      <c r="I43" s="238" t="s">
        <v>9</v>
      </c>
      <c r="J43" s="242"/>
      <c r="M43" s="28"/>
      <c r="N43" s="28"/>
      <c r="O43" s="28"/>
    </row>
    <row r="44" spans="1:15" ht="25.5" x14ac:dyDescent="0.25">
      <c r="A44" s="113" t="s">
        <v>27</v>
      </c>
      <c r="B44" s="63" t="s">
        <v>26</v>
      </c>
      <c r="C44" s="63" t="s">
        <v>198</v>
      </c>
      <c r="D44" s="63" t="s">
        <v>199</v>
      </c>
      <c r="E44" s="64" t="s">
        <v>218</v>
      </c>
      <c r="F44" s="64" t="s">
        <v>215</v>
      </c>
      <c r="G44" s="65" t="s">
        <v>200</v>
      </c>
      <c r="H44" s="65" t="s">
        <v>201</v>
      </c>
      <c r="I44" s="65" t="s">
        <v>11</v>
      </c>
      <c r="J44" s="114" t="s">
        <v>8</v>
      </c>
      <c r="K44" s="28"/>
      <c r="L44" s="32"/>
      <c r="M44" s="32"/>
      <c r="N44" s="33"/>
    </row>
    <row r="45" spans="1:15" s="24" customFormat="1" ht="75.75" thickBot="1" x14ac:dyDescent="0.3">
      <c r="A45" s="115" t="s">
        <v>232</v>
      </c>
      <c r="B45" s="69" t="s">
        <v>211</v>
      </c>
      <c r="C45" s="70">
        <v>190337635.72</v>
      </c>
      <c r="D45" s="70">
        <v>971566354</v>
      </c>
      <c r="E45" s="150">
        <v>45350000</v>
      </c>
      <c r="F45" s="70">
        <v>251977691.36000001</v>
      </c>
      <c r="G45" s="150">
        <v>44962622</v>
      </c>
      <c r="H45" s="154">
        <v>262915799.27000001</v>
      </c>
      <c r="I45" s="71">
        <f>+Tabla1[[#This Row],[Física 
(C)]]/Tabla1[[#This Row],[Física
(C )]]</f>
        <v>0.9914580374862183</v>
      </c>
      <c r="J45" s="116">
        <f>+Tabla1[[#This Row],[Financiera 
 (D)]]/Tabla1[[#This Row],[Financiera
(D)]]</f>
        <v>1.0434090329622583</v>
      </c>
      <c r="K45" s="28"/>
      <c r="L45" s="32"/>
      <c r="M45" s="32"/>
      <c r="N45" s="33">
        <f>+Tabla1[[#This Row],[Física 
(C)]]/Tabla1[[#This Row],[Física
(C )]]</f>
        <v>0.9914580374862183</v>
      </c>
      <c r="O45" s="33">
        <f>+Tabla1[[#This Row],[Financiera 
 (D)]]/Tabla1[[#This Row],[Financiera
(D)]]</f>
        <v>1.0434090329622583</v>
      </c>
    </row>
    <row r="46" spans="1:15" s="24" customFormat="1" ht="90.75" thickBot="1" x14ac:dyDescent="0.3">
      <c r="A46" s="115" t="s">
        <v>231</v>
      </c>
      <c r="B46" s="69" t="s">
        <v>249</v>
      </c>
      <c r="C46" s="70">
        <v>151970108.56</v>
      </c>
      <c r="D46" s="70">
        <v>1192985863.5999999</v>
      </c>
      <c r="E46" s="159">
        <v>36280000</v>
      </c>
      <c r="F46" s="160">
        <v>309403287.38999999</v>
      </c>
      <c r="G46" s="150">
        <v>35970097</v>
      </c>
      <c r="H46" s="154">
        <v>548211909.29999995</v>
      </c>
      <c r="I46" s="71">
        <f>+Tabla1[[#This Row],[Física 
(C)]]/Tabla1[[#This Row],[Física
(C )]]</f>
        <v>0.99145802094818081</v>
      </c>
      <c r="J46" s="116">
        <f>+Tabla1[[#This Row],[Financiera 
 (D)]]/Tabla1[[#This Row],[Financiera
(D)]]</f>
        <v>1.7718360846275816</v>
      </c>
      <c r="K46" s="28"/>
      <c r="L46" s="32"/>
      <c r="M46" s="32"/>
      <c r="N46" s="33">
        <f>+Tabla1[[#This Row],[Física 
(C)]]/Tabla1[[#This Row],[Física
(C )]]</f>
        <v>0.99145802094818081</v>
      </c>
      <c r="O46" s="33">
        <f>+Tabla1[[#This Row],[Financiera 
 (D)]]/Tabla1[[#This Row],[Financiera
(D)]]</f>
        <v>1.7718360846275816</v>
      </c>
    </row>
    <row r="47" spans="1:15" s="1" customFormat="1" x14ac:dyDescent="0.25">
      <c r="A47" s="106"/>
      <c r="B47" s="59"/>
      <c r="C47" s="59"/>
      <c r="D47" s="59"/>
      <c r="E47" s="157"/>
      <c r="F47" s="59"/>
      <c r="G47" s="59"/>
      <c r="H47" s="59"/>
      <c r="I47" s="59"/>
      <c r="J47" s="107"/>
      <c r="K47" s="2"/>
      <c r="L47" s="2"/>
    </row>
    <row r="48" spans="1:15" ht="15.75" customHeight="1" x14ac:dyDescent="0.25">
      <c r="A48" s="187" t="s">
        <v>178</v>
      </c>
      <c r="B48" s="188"/>
      <c r="C48" s="188"/>
      <c r="D48" s="188"/>
      <c r="E48" s="188"/>
      <c r="F48" s="188"/>
      <c r="G48" s="188"/>
      <c r="H48" s="188"/>
      <c r="I48" s="188"/>
      <c r="J48" s="189"/>
    </row>
    <row r="49" spans="1:15" s="1" customFormat="1" ht="3" customHeight="1" x14ac:dyDescent="0.25">
      <c r="A49" s="106"/>
      <c r="B49" s="59"/>
      <c r="C49" s="59"/>
      <c r="D49" s="59"/>
      <c r="E49" s="59"/>
      <c r="F49" s="59"/>
      <c r="G49" s="59"/>
      <c r="H49" s="59"/>
      <c r="I49" s="59"/>
      <c r="J49" s="107"/>
      <c r="K49" s="2"/>
      <c r="L49" s="2"/>
    </row>
    <row r="50" spans="1:15" s="20" customFormat="1" ht="15.75" x14ac:dyDescent="0.25">
      <c r="A50" s="219" t="s">
        <v>179</v>
      </c>
      <c r="B50" s="220"/>
      <c r="C50" s="220"/>
      <c r="D50" s="220"/>
      <c r="E50" s="220"/>
      <c r="F50" s="220"/>
      <c r="G50" s="220"/>
      <c r="H50" s="220"/>
      <c r="I50" s="220"/>
      <c r="J50" s="221"/>
      <c r="K50" s="21"/>
      <c r="L50" s="21"/>
    </row>
    <row r="51" spans="1:15" s="1" customFormat="1" ht="3" customHeight="1" x14ac:dyDescent="0.25">
      <c r="A51" s="104"/>
      <c r="B51" s="57"/>
      <c r="C51" s="57"/>
      <c r="D51" s="57"/>
      <c r="E51" s="57"/>
      <c r="F51" s="57"/>
      <c r="G51" s="57"/>
      <c r="H51" s="57"/>
      <c r="I51" s="57"/>
      <c r="J51" s="105"/>
      <c r="K51" s="2"/>
      <c r="L51" s="2"/>
    </row>
    <row r="52" spans="1:15" s="1" customFormat="1" ht="36" customHeight="1" x14ac:dyDescent="0.25">
      <c r="A52" s="151" t="s">
        <v>180</v>
      </c>
      <c r="B52" s="176" t="s">
        <v>232</v>
      </c>
      <c r="C52" s="176"/>
      <c r="D52" s="176"/>
      <c r="E52" s="176"/>
      <c r="F52" s="176"/>
      <c r="G52" s="176"/>
      <c r="H52" s="176"/>
      <c r="I52" s="176"/>
      <c r="J52" s="177"/>
      <c r="K52" s="2"/>
      <c r="L52" s="2"/>
      <c r="O52" s="158"/>
    </row>
    <row r="53" spans="1:15" s="1" customFormat="1" ht="36" customHeight="1" x14ac:dyDescent="0.25">
      <c r="A53" s="151" t="s">
        <v>181</v>
      </c>
      <c r="B53" s="243" t="s">
        <v>248</v>
      </c>
      <c r="C53" s="243"/>
      <c r="D53" s="243"/>
      <c r="E53" s="243"/>
      <c r="F53" s="243"/>
      <c r="G53" s="243"/>
      <c r="H53" s="243"/>
      <c r="I53" s="243"/>
      <c r="J53" s="244"/>
      <c r="K53" s="2"/>
      <c r="L53" s="2"/>
    </row>
    <row r="54" spans="1:15" s="1" customFormat="1" ht="50.25" customHeight="1" x14ac:dyDescent="0.25">
      <c r="A54" s="151" t="s">
        <v>7</v>
      </c>
      <c r="B54" s="176" t="s">
        <v>254</v>
      </c>
      <c r="C54" s="176"/>
      <c r="D54" s="176"/>
      <c r="E54" s="176"/>
      <c r="F54" s="176"/>
      <c r="G54" s="176"/>
      <c r="H54" s="176"/>
      <c r="I54" s="176"/>
      <c r="J54" s="177"/>
      <c r="K54" s="2"/>
      <c r="L54" s="2"/>
    </row>
    <row r="55" spans="1:15" s="1" customFormat="1" ht="57.6" customHeight="1" x14ac:dyDescent="0.25">
      <c r="A55" s="152" t="s">
        <v>6</v>
      </c>
      <c r="B55" s="190" t="s">
        <v>253</v>
      </c>
      <c r="C55" s="190"/>
      <c r="D55" s="190"/>
      <c r="E55" s="190"/>
      <c r="F55" s="190"/>
      <c r="G55" s="190"/>
      <c r="H55" s="190"/>
      <c r="I55" s="190"/>
      <c r="J55" s="191"/>
      <c r="K55" s="2"/>
      <c r="L55" s="2"/>
    </row>
    <row r="56" spans="1:15" ht="29.25" customHeight="1" x14ac:dyDescent="0.25">
      <c r="A56" s="152" t="s">
        <v>180</v>
      </c>
      <c r="B56" s="175" t="s">
        <v>244</v>
      </c>
      <c r="C56" s="171"/>
      <c r="D56" s="175"/>
      <c r="E56" s="171"/>
      <c r="F56" s="171"/>
      <c r="G56" s="171"/>
      <c r="H56" s="171"/>
      <c r="I56" s="171"/>
      <c r="J56" s="172"/>
    </row>
    <row r="57" spans="1:15" ht="39" customHeight="1" x14ac:dyDescent="0.25">
      <c r="A57" s="151" t="s">
        <v>181</v>
      </c>
      <c r="B57" s="243" t="s">
        <v>245</v>
      </c>
      <c r="C57" s="243"/>
      <c r="D57" s="243"/>
      <c r="E57" s="243"/>
      <c r="F57" s="243"/>
      <c r="G57" s="243"/>
      <c r="H57" s="243"/>
      <c r="I57" s="243"/>
      <c r="J57" s="244"/>
    </row>
    <row r="58" spans="1:15" ht="47.25" customHeight="1" x14ac:dyDescent="0.25">
      <c r="A58" s="151" t="s">
        <v>7</v>
      </c>
      <c r="B58" s="176" t="s">
        <v>256</v>
      </c>
      <c r="C58" s="176"/>
      <c r="D58" s="176"/>
      <c r="E58" s="176"/>
      <c r="F58" s="176"/>
      <c r="G58" s="176"/>
      <c r="H58" s="176"/>
      <c r="I58" s="176"/>
      <c r="J58" s="177"/>
      <c r="K58" s="23"/>
    </row>
    <row r="59" spans="1:15" ht="61.15" customHeight="1" x14ac:dyDescent="0.25">
      <c r="A59" s="152" t="s">
        <v>6</v>
      </c>
      <c r="B59" s="190" t="s">
        <v>255</v>
      </c>
      <c r="C59" s="190"/>
      <c r="D59" s="190"/>
      <c r="E59" s="190"/>
      <c r="F59" s="190"/>
      <c r="G59" s="190"/>
      <c r="H59" s="190"/>
      <c r="I59" s="190"/>
      <c r="J59" s="191"/>
    </row>
    <row r="60" spans="1:15" s="1" customFormat="1" ht="3" customHeight="1" x14ac:dyDescent="0.25">
      <c r="A60" s="104"/>
      <c r="B60" s="57"/>
      <c r="C60" s="57"/>
      <c r="D60" s="57"/>
      <c r="E60" s="57"/>
      <c r="F60" s="57"/>
      <c r="G60" s="57"/>
      <c r="H60" s="57"/>
      <c r="I60" s="57"/>
      <c r="J60" s="105"/>
      <c r="K60" s="2"/>
      <c r="L60" s="2"/>
    </row>
    <row r="61" spans="1:15" ht="15.75" customHeight="1" x14ac:dyDescent="0.25">
      <c r="A61" s="187" t="s">
        <v>220</v>
      </c>
      <c r="B61" s="188"/>
      <c r="C61" s="188"/>
      <c r="D61" s="188"/>
      <c r="E61" s="188"/>
      <c r="F61" s="188"/>
      <c r="G61" s="188"/>
      <c r="H61" s="188"/>
      <c r="I61" s="188"/>
      <c r="J61" s="189"/>
    </row>
    <row r="62" spans="1:15" s="1" customFormat="1" ht="3" customHeight="1" x14ac:dyDescent="0.25">
      <c r="A62" s="106"/>
      <c r="B62" s="59"/>
      <c r="C62" s="59"/>
      <c r="D62" s="59"/>
      <c r="E62" s="59"/>
      <c r="F62" s="59"/>
      <c r="G62" s="59"/>
      <c r="H62" s="59"/>
      <c r="I62" s="59"/>
      <c r="J62" s="107"/>
      <c r="K62" s="2"/>
      <c r="L62" s="2"/>
    </row>
    <row r="63" spans="1:15" s="20" customFormat="1" ht="33" customHeight="1" x14ac:dyDescent="0.25">
      <c r="A63" s="181" t="s">
        <v>183</v>
      </c>
      <c r="B63" s="182"/>
      <c r="C63" s="182"/>
      <c r="D63" s="182"/>
      <c r="E63" s="182"/>
      <c r="F63" s="182"/>
      <c r="G63" s="182"/>
      <c r="H63" s="182"/>
      <c r="I63" s="182"/>
      <c r="J63" s="183"/>
      <c r="K63" s="21"/>
      <c r="L63" s="21"/>
    </row>
    <row r="64" spans="1:15" s="1" customFormat="1" ht="3" customHeight="1" x14ac:dyDescent="0.25">
      <c r="A64" s="104"/>
      <c r="B64" s="57"/>
      <c r="C64" s="57"/>
      <c r="D64" s="57"/>
      <c r="E64" s="57"/>
      <c r="F64" s="57"/>
      <c r="G64" s="57"/>
      <c r="H64" s="57"/>
      <c r="I64" s="57"/>
      <c r="J64" s="105"/>
      <c r="K64" s="2"/>
      <c r="L64" s="2"/>
    </row>
    <row r="65" spans="1:10" ht="48.75" customHeight="1" thickBot="1" x14ac:dyDescent="0.3">
      <c r="A65" s="184"/>
      <c r="B65" s="185"/>
      <c r="C65" s="185"/>
      <c r="D65" s="185"/>
      <c r="E65" s="185"/>
      <c r="F65" s="185"/>
      <c r="G65" s="185"/>
      <c r="H65" s="185"/>
      <c r="I65" s="185"/>
      <c r="J65" s="186"/>
    </row>
    <row r="66" spans="1:10" ht="14.25" customHeight="1" thickTop="1" x14ac:dyDescent="0.25">
      <c r="A66" s="180" t="s">
        <v>221</v>
      </c>
      <c r="B66" s="180"/>
      <c r="C66" s="180"/>
      <c r="D66" s="180"/>
      <c r="E66" s="180"/>
      <c r="F66" s="180"/>
      <c r="G66" s="180"/>
      <c r="H66" s="180"/>
      <c r="I66" s="180"/>
      <c r="J66" s="180"/>
    </row>
    <row r="67" spans="1:10" s="34" customFormat="1" x14ac:dyDescent="0.25"/>
    <row r="68" spans="1:10" s="34" customFormat="1" ht="79.5" customHeight="1" x14ac:dyDescent="0.25"/>
    <row r="69" spans="1:10" s="34" customFormat="1" x14ac:dyDescent="0.25"/>
    <row r="70" spans="1:10" s="34" customFormat="1" x14ac:dyDescent="0.25"/>
    <row r="71" spans="1:10" s="34" customFormat="1" x14ac:dyDescent="0.25"/>
    <row r="72" spans="1:10" s="34" customFormat="1" x14ac:dyDescent="0.25"/>
    <row r="73" spans="1:10" s="34" customFormat="1" x14ac:dyDescent="0.25"/>
    <row r="74" spans="1:10" s="34" customFormat="1" x14ac:dyDescent="0.25"/>
    <row r="84" spans="2:10" x14ac:dyDescent="0.25">
      <c r="B84" s="176"/>
      <c r="C84" s="176"/>
      <c r="D84" s="176"/>
      <c r="E84" s="176"/>
      <c r="F84" s="176"/>
      <c r="G84" s="176"/>
      <c r="H84" s="176"/>
      <c r="I84" s="176"/>
      <c r="J84" s="177"/>
    </row>
    <row r="85" spans="2:10" x14ac:dyDescent="0.25">
      <c r="B85" s="178"/>
      <c r="C85" s="178"/>
      <c r="D85" s="178"/>
      <c r="E85" s="178"/>
      <c r="F85" s="178"/>
      <c r="G85" s="178"/>
      <c r="H85" s="178"/>
      <c r="I85" s="178"/>
      <c r="J85" s="179"/>
    </row>
    <row r="86" spans="2:10" x14ac:dyDescent="0.25">
      <c r="B86" s="176"/>
      <c r="C86" s="176"/>
      <c r="D86" s="176"/>
      <c r="E86" s="176"/>
      <c r="F86" s="176"/>
      <c r="G86" s="176"/>
      <c r="H86" s="176"/>
      <c r="I86" s="176"/>
      <c r="J86" s="177"/>
    </row>
    <row r="87" spans="2:10" x14ac:dyDescent="0.25">
      <c r="B87" s="178"/>
      <c r="C87" s="178"/>
      <c r="D87" s="178"/>
      <c r="E87" s="178"/>
      <c r="F87" s="178"/>
      <c r="G87" s="178"/>
      <c r="H87" s="178"/>
      <c r="I87" s="178"/>
      <c r="J87" s="179"/>
    </row>
    <row r="89" spans="2:10" x14ac:dyDescent="0.25">
      <c r="B89" s="155"/>
      <c r="C89" s="155"/>
      <c r="D89" s="155"/>
      <c r="E89" s="155"/>
      <c r="F89" s="155"/>
      <c r="G89" s="155"/>
      <c r="H89" s="155"/>
      <c r="I89" s="155"/>
      <c r="J89" s="156"/>
    </row>
    <row r="90" spans="2:10" x14ac:dyDescent="0.25">
      <c r="B90" s="178"/>
      <c r="C90" s="178"/>
      <c r="D90" s="178"/>
      <c r="E90" s="178"/>
      <c r="F90" s="178"/>
      <c r="G90" s="178"/>
      <c r="H90" s="178"/>
      <c r="I90" s="178"/>
      <c r="J90" s="179"/>
    </row>
    <row r="91" spans="2:10" x14ac:dyDescent="0.25">
      <c r="B91" s="176"/>
      <c r="C91" s="176"/>
      <c r="D91" s="176"/>
      <c r="E91" s="176"/>
      <c r="F91" s="176"/>
      <c r="G91" s="176"/>
      <c r="H91" s="176"/>
      <c r="I91" s="176"/>
      <c r="J91" s="177"/>
    </row>
    <row r="92" spans="2:10" x14ac:dyDescent="0.25">
      <c r="B92" s="178"/>
      <c r="C92" s="178"/>
      <c r="D92" s="178"/>
      <c r="E92" s="178"/>
      <c r="F92" s="178"/>
      <c r="G92" s="178"/>
      <c r="H92" s="178"/>
      <c r="I92" s="178"/>
      <c r="J92" s="179"/>
    </row>
  </sheetData>
  <sheetProtection formatCells="0" formatColumns="0" formatRows="0" insertRows="0" deleteRows="0" pivotTables="0"/>
  <mergeCells count="59">
    <mergeCell ref="B14:J14"/>
    <mergeCell ref="I43:J43"/>
    <mergeCell ref="B57:J57"/>
    <mergeCell ref="A39:B39"/>
    <mergeCell ref="I39:J39"/>
    <mergeCell ref="I38:J38"/>
    <mergeCell ref="A38:B38"/>
    <mergeCell ref="C38:E38"/>
    <mergeCell ref="C39:E39"/>
    <mergeCell ref="F38:H38"/>
    <mergeCell ref="F39:H39"/>
    <mergeCell ref="B54:J54"/>
    <mergeCell ref="B53:J53"/>
    <mergeCell ref="B55:J55"/>
    <mergeCell ref="A41:J41"/>
    <mergeCell ref="A36:J36"/>
    <mergeCell ref="A48:J48"/>
    <mergeCell ref="G43:H43"/>
    <mergeCell ref="C43:D43"/>
    <mergeCell ref="A50:J50"/>
    <mergeCell ref="B58:J58"/>
    <mergeCell ref="E43:F43"/>
    <mergeCell ref="A34:J34"/>
    <mergeCell ref="C19:J19"/>
    <mergeCell ref="C21:J21"/>
    <mergeCell ref="C23:J23"/>
    <mergeCell ref="A27:J27"/>
    <mergeCell ref="B25:J25"/>
    <mergeCell ref="A17:J17"/>
    <mergeCell ref="B15:J15"/>
    <mergeCell ref="B29:J29"/>
    <mergeCell ref="B30:J30"/>
    <mergeCell ref="B31:J31"/>
    <mergeCell ref="B11:J11"/>
    <mergeCell ref="B1:J1"/>
    <mergeCell ref="D2:H2"/>
    <mergeCell ref="D3:H3"/>
    <mergeCell ref="B2:C2"/>
    <mergeCell ref="B3:C3"/>
    <mergeCell ref="A4:J4"/>
    <mergeCell ref="A5:J5"/>
    <mergeCell ref="A6:J6"/>
    <mergeCell ref="A7:J7"/>
    <mergeCell ref="A8:J8"/>
    <mergeCell ref="A9:J9"/>
    <mergeCell ref="A10:J10"/>
    <mergeCell ref="B91:J91"/>
    <mergeCell ref="B92:J92"/>
    <mergeCell ref="B52:J52"/>
    <mergeCell ref="B84:J84"/>
    <mergeCell ref="B85:J85"/>
    <mergeCell ref="B86:J86"/>
    <mergeCell ref="B87:J87"/>
    <mergeCell ref="B90:J90"/>
    <mergeCell ref="A66:J66"/>
    <mergeCell ref="A63:J63"/>
    <mergeCell ref="A65:J65"/>
    <mergeCell ref="A61:J61"/>
    <mergeCell ref="B59:J59"/>
  </mergeCells>
  <dataValidations xWindow="583" yWindow="648" count="12">
    <dataValidation allowBlank="1" sqref="A11"/>
    <dataValidation allowBlank="1" showInputMessage="1" prompt="Nombre del capítulo" sqref="B11:J11"/>
    <dataValidation allowBlank="1" showInputMessage="1" showErrorMessage="1" prompt="¿A quién va dirigido el programa?, ¿qué característica tiene esta población que requiere ser beneficiada?" sqref="B31:J32"/>
    <dataValidation allowBlank="1" showInputMessage="1" showErrorMessage="1" prompt="Nombre del producto" sqref="B52:J52 B84:J84"/>
    <dataValidation allowBlank="1" showInputMessage="1" showErrorMessage="1" prompt="Presupuesto del programa" sqref="A39:C39 F39"/>
    <dataValidation allowBlank="1" showInputMessage="1" showErrorMessage="1" prompt="¿En qué consiste el programa?" sqref="B30:J30"/>
    <dataValidation allowBlank="1" showInputMessage="1" showErrorMessage="1" prompt="Nombre de cada producto" sqref="A44:A46"/>
    <dataValidation allowBlank="1" showInputMessage="1" showErrorMessage="1" prompt="Nombre del indicador" sqref="B44:B46"/>
    <dataValidation allowBlank="1" showInputMessage="1" showErrorMessage="1" prompt="Meta anual del indicador" sqref="C44:C46 E44"/>
    <dataValidation allowBlank="1" showInputMessage="1" showErrorMessage="1" prompt="Monto presupuestado para el producto" sqref="F44 D44:D46 E45:F45"/>
    <dataValidation allowBlank="1" showInputMessage="1" showErrorMessage="1" prompt="Meta alcanzada en el trimestre" sqref="G44:G46"/>
    <dataValidation allowBlank="1" showInputMessage="1" showErrorMessage="1" prompt="Monto ejecutado en el trimestre" sqref="H44:H46"/>
  </dataValidations>
  <printOptions horizontalCentered="1"/>
  <pageMargins left="0.70866141732283505" right="0.70866141732283505" top="0.74803149606299202" bottom="0.74803149606299202" header="0.31496062992126" footer="0.31496062992126"/>
  <pageSetup scale="50" orientation="portrait" r:id="rId1"/>
  <headerFooter alignWithMargins="0">
    <oddFooter>&amp;RPágina &amp;P</oddFooter>
  </headerFooter>
  <drawing r:id="rId2"/>
  <tableParts count="1">
    <tablePart r:id="rId3"/>
  </tableParts>
  <extLst>
    <ext xmlns:x14="http://schemas.microsoft.com/office/spreadsheetml/2009/9/main" uri="{CCE6A557-97BC-4b89-ADB6-D9C93CAAB3DF}">
      <x14:dataValidations xmlns:xm="http://schemas.microsoft.com/office/excel/2006/main" xWindow="583" yWindow="648" count="1">
        <x14:dataValidation type="list" allowBlank="1" showInputMessage="1" showErrorMessage="1" promptTitle="Código" prompt="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tabSelected="1" view="pageBreakPreview" topLeftCell="A16" zoomScale="80" zoomScaleNormal="90" zoomScaleSheetLayoutView="80" workbookViewId="0">
      <selection activeCell="A40" sqref="A40:J40"/>
    </sheetView>
  </sheetViews>
  <sheetFormatPr baseColWidth="10" defaultColWidth="11.42578125" defaultRowHeight="15" x14ac:dyDescent="0.25"/>
  <cols>
    <col min="1" max="1" width="43.28515625" style="34" customWidth="1"/>
    <col min="2" max="2" width="29.7109375" style="34" customWidth="1"/>
    <col min="3" max="3" width="18.140625" style="34" customWidth="1"/>
    <col min="4" max="4" width="20.85546875" style="34" customWidth="1"/>
    <col min="5" max="5" width="16.5703125" style="34" customWidth="1"/>
    <col min="6" max="6" width="17.42578125" style="34" customWidth="1"/>
    <col min="7" max="7" width="17.140625" style="34" customWidth="1"/>
    <col min="8" max="8" width="18.140625" style="34" customWidth="1"/>
    <col min="9" max="11" width="21.140625" style="34" customWidth="1"/>
    <col min="12" max="12" width="26.140625" style="34" customWidth="1"/>
    <col min="13" max="13" width="20.42578125" style="120" bestFit="1" customWidth="1"/>
    <col min="14" max="14" width="17.5703125" style="34" bestFit="1" customWidth="1"/>
    <col min="15" max="15" width="16.140625" style="34" bestFit="1" customWidth="1"/>
    <col min="16" max="16" width="15.28515625" style="34" bestFit="1" customWidth="1"/>
    <col min="17" max="17" width="15.140625" style="34" bestFit="1" customWidth="1"/>
    <col min="18" max="16384" width="11.42578125" style="34"/>
  </cols>
  <sheetData>
    <row r="1" spans="1:13" s="20" customFormat="1" ht="27.75" customHeight="1" thickBot="1" x14ac:dyDescent="0.3">
      <c r="A1" s="88"/>
      <c r="B1" s="290" t="s">
        <v>188</v>
      </c>
      <c r="C1" s="291"/>
      <c r="D1" s="291"/>
      <c r="E1" s="291"/>
      <c r="F1" s="291"/>
      <c r="G1" s="291"/>
      <c r="H1" s="291"/>
      <c r="I1" s="291"/>
      <c r="J1" s="292"/>
      <c r="M1" s="119"/>
    </row>
    <row r="2" spans="1:13" s="20" customFormat="1" ht="21" customHeight="1" thickBot="1" x14ac:dyDescent="0.3">
      <c r="A2" s="89"/>
      <c r="B2" s="293" t="s">
        <v>15</v>
      </c>
      <c r="C2" s="294"/>
      <c r="D2" s="293" t="s">
        <v>16</v>
      </c>
      <c r="E2" s="294"/>
      <c r="F2" s="294"/>
      <c r="G2" s="294"/>
      <c r="H2" s="295"/>
      <c r="I2" s="72" t="s">
        <v>17</v>
      </c>
      <c r="J2" s="90" t="s">
        <v>18</v>
      </c>
      <c r="M2" s="119"/>
    </row>
    <row r="3" spans="1:13" s="20" customFormat="1" ht="54" customHeight="1" x14ac:dyDescent="0.25">
      <c r="A3" s="89"/>
      <c r="B3" s="296" t="s">
        <v>19</v>
      </c>
      <c r="C3" s="297"/>
      <c r="D3" s="296" t="s">
        <v>224</v>
      </c>
      <c r="E3" s="297"/>
      <c r="F3" s="297"/>
      <c r="G3" s="297"/>
      <c r="H3" s="298"/>
      <c r="I3" s="99">
        <v>43846</v>
      </c>
      <c r="J3" s="100">
        <v>5</v>
      </c>
      <c r="M3" s="119"/>
    </row>
    <row r="4" spans="1:13" s="20" customFormat="1" ht="3" customHeight="1" x14ac:dyDescent="0.25">
      <c r="A4" s="299"/>
      <c r="B4" s="300"/>
      <c r="C4" s="300"/>
      <c r="D4" s="300"/>
      <c r="E4" s="300"/>
      <c r="F4" s="300"/>
      <c r="G4" s="300"/>
      <c r="H4" s="300"/>
      <c r="I4" s="300"/>
      <c r="J4" s="301"/>
      <c r="M4" s="119"/>
    </row>
    <row r="5" spans="1:13" s="20" customFormat="1" ht="3" customHeight="1" x14ac:dyDescent="0.25">
      <c r="A5" s="302"/>
      <c r="B5" s="303"/>
      <c r="C5" s="303"/>
      <c r="D5" s="303"/>
      <c r="E5" s="303"/>
      <c r="F5" s="303"/>
      <c r="G5" s="303"/>
      <c r="H5" s="303"/>
      <c r="I5" s="303"/>
      <c r="J5" s="304"/>
      <c r="M5" s="119"/>
    </row>
    <row r="6" spans="1:13" s="20" customFormat="1" ht="3" customHeight="1" x14ac:dyDescent="0.25">
      <c r="A6" s="305"/>
      <c r="B6" s="306"/>
      <c r="C6" s="306"/>
      <c r="D6" s="306"/>
      <c r="E6" s="306"/>
      <c r="F6" s="306"/>
      <c r="G6" s="306"/>
      <c r="H6" s="306"/>
      <c r="I6" s="306"/>
      <c r="J6" s="307"/>
      <c r="M6" s="119"/>
    </row>
    <row r="7" spans="1:13" s="20" customFormat="1" x14ac:dyDescent="0.25">
      <c r="A7" s="272" t="s">
        <v>202</v>
      </c>
      <c r="B7" s="273"/>
      <c r="C7" s="273"/>
      <c r="D7" s="273"/>
      <c r="E7" s="273"/>
      <c r="F7" s="273"/>
      <c r="G7" s="273"/>
      <c r="H7" s="273"/>
      <c r="I7" s="273"/>
      <c r="J7" s="274"/>
      <c r="M7" s="119"/>
    </row>
    <row r="8" spans="1:13" s="20" customFormat="1" ht="3" customHeight="1" x14ac:dyDescent="0.25">
      <c r="A8" s="305"/>
      <c r="B8" s="306"/>
      <c r="C8" s="306"/>
      <c r="D8" s="306"/>
      <c r="E8" s="306"/>
      <c r="F8" s="306"/>
      <c r="G8" s="306"/>
      <c r="H8" s="306"/>
      <c r="I8" s="306"/>
      <c r="J8" s="307"/>
      <c r="M8" s="119"/>
    </row>
    <row r="9" spans="1:13" s="20" customFormat="1" x14ac:dyDescent="0.25">
      <c r="A9" s="261" t="s">
        <v>20</v>
      </c>
      <c r="B9" s="262"/>
      <c r="C9" s="262"/>
      <c r="D9" s="262"/>
      <c r="E9" s="262"/>
      <c r="F9" s="262"/>
      <c r="G9" s="262"/>
      <c r="H9" s="262"/>
      <c r="I9" s="262"/>
      <c r="J9" s="263"/>
      <c r="M9" s="119"/>
    </row>
    <row r="10" spans="1:13" s="20" customFormat="1" ht="3" customHeight="1" x14ac:dyDescent="0.25">
      <c r="A10" s="288"/>
      <c r="B10" s="223"/>
      <c r="C10" s="223"/>
      <c r="D10" s="223"/>
      <c r="E10" s="223"/>
      <c r="F10" s="223"/>
      <c r="G10" s="223"/>
      <c r="H10" s="223"/>
      <c r="I10" s="223"/>
      <c r="J10" s="289"/>
      <c r="M10" s="119"/>
    </row>
    <row r="11" spans="1:13" ht="15" customHeight="1" x14ac:dyDescent="0.25">
      <c r="A11" s="73" t="s">
        <v>21</v>
      </c>
      <c r="B11" s="192" t="s">
        <v>225</v>
      </c>
      <c r="C11" s="193"/>
      <c r="D11" s="193"/>
      <c r="E11" s="193"/>
      <c r="F11" s="193"/>
      <c r="G11" s="193"/>
      <c r="H11" s="193"/>
      <c r="I11" s="193"/>
      <c r="J11" s="194"/>
      <c r="K11" s="20"/>
      <c r="L11" s="20"/>
    </row>
    <row r="12" spans="1:13" s="20" customFormat="1" x14ac:dyDescent="0.25">
      <c r="A12" s="53" t="s">
        <v>197</v>
      </c>
      <c r="B12" s="54" t="s">
        <v>226</v>
      </c>
      <c r="C12" s="55"/>
      <c r="D12" s="55"/>
      <c r="E12" s="55"/>
      <c r="F12" s="55"/>
      <c r="G12" s="55"/>
      <c r="H12" s="55"/>
      <c r="I12" s="55"/>
      <c r="J12" s="103"/>
      <c r="M12" s="119"/>
    </row>
    <row r="13" spans="1:13" s="20" customFormat="1" ht="15" customHeight="1" x14ac:dyDescent="0.25">
      <c r="A13" s="53" t="s">
        <v>212</v>
      </c>
      <c r="B13" s="56" t="s">
        <v>227</v>
      </c>
      <c r="C13" s="55"/>
      <c r="D13" s="55"/>
      <c r="E13" s="55"/>
      <c r="F13" s="55"/>
      <c r="G13" s="55"/>
      <c r="H13" s="55"/>
      <c r="I13" s="55"/>
      <c r="J13" s="103"/>
      <c r="M13" s="119"/>
    </row>
    <row r="14" spans="1:13" ht="41.25" customHeight="1" x14ac:dyDescent="0.25">
      <c r="A14" s="73" t="s">
        <v>186</v>
      </c>
      <c r="B14" s="225" t="s">
        <v>228</v>
      </c>
      <c r="C14" s="226"/>
      <c r="D14" s="226"/>
      <c r="E14" s="226"/>
      <c r="F14" s="226"/>
      <c r="G14" s="226"/>
      <c r="H14" s="226"/>
      <c r="I14" s="226"/>
      <c r="J14" s="227"/>
    </row>
    <row r="15" spans="1:13" ht="51.75" customHeight="1" x14ac:dyDescent="0.25">
      <c r="A15" s="73" t="s">
        <v>187</v>
      </c>
      <c r="B15" s="225" t="s">
        <v>229</v>
      </c>
      <c r="C15" s="226"/>
      <c r="D15" s="226"/>
      <c r="E15" s="226"/>
      <c r="F15" s="226"/>
      <c r="G15" s="226"/>
      <c r="H15" s="226"/>
      <c r="I15" s="226"/>
      <c r="J15" s="227"/>
    </row>
    <row r="16" spans="1:13" s="20" customFormat="1" ht="3" customHeight="1" x14ac:dyDescent="0.25">
      <c r="A16" s="76"/>
      <c r="B16" s="93"/>
      <c r="C16" s="93"/>
      <c r="D16" s="93"/>
      <c r="E16" s="93"/>
      <c r="F16" s="93"/>
      <c r="G16" s="93"/>
      <c r="H16" s="93"/>
      <c r="I16" s="93"/>
      <c r="J16" s="75"/>
      <c r="M16" s="119"/>
    </row>
    <row r="17" spans="1:16" ht="18.75" customHeight="1" x14ac:dyDescent="0.25">
      <c r="A17" s="272" t="s">
        <v>22</v>
      </c>
      <c r="B17" s="273"/>
      <c r="C17" s="273"/>
      <c r="D17" s="273"/>
      <c r="E17" s="273"/>
      <c r="F17" s="273"/>
      <c r="G17" s="273"/>
      <c r="H17" s="273"/>
      <c r="I17" s="273"/>
      <c r="J17" s="274"/>
    </row>
    <row r="18" spans="1:16" s="20" customFormat="1" ht="3" customHeight="1" x14ac:dyDescent="0.25">
      <c r="A18" s="74"/>
      <c r="B18" s="94"/>
      <c r="C18" s="94"/>
      <c r="D18" s="94"/>
      <c r="E18" s="94"/>
      <c r="F18" s="94"/>
      <c r="G18" s="94"/>
      <c r="H18" s="94"/>
      <c r="I18" s="94"/>
      <c r="J18" s="77"/>
      <c r="M18" s="119"/>
    </row>
    <row r="19" spans="1:16" x14ac:dyDescent="0.25">
      <c r="A19" s="73" t="s">
        <v>0</v>
      </c>
      <c r="B19" s="131">
        <v>2</v>
      </c>
      <c r="C19" s="283" t="s">
        <v>237</v>
      </c>
      <c r="D19" s="283"/>
      <c r="E19" s="283"/>
      <c r="F19" s="283"/>
      <c r="G19" s="283"/>
      <c r="H19" s="283"/>
      <c r="I19" s="283"/>
      <c r="J19" s="283"/>
    </row>
    <row r="20" spans="1:16" s="20" customFormat="1" ht="3" customHeight="1" x14ac:dyDescent="0.25">
      <c r="A20" s="74"/>
      <c r="B20" s="132">
        <v>2.4</v>
      </c>
      <c r="C20" s="132"/>
      <c r="D20" s="132"/>
      <c r="E20" s="132"/>
      <c r="F20" s="132"/>
      <c r="G20" s="132"/>
      <c r="H20" s="132"/>
      <c r="I20" s="132"/>
      <c r="J20" s="133"/>
      <c r="M20" s="119"/>
    </row>
    <row r="21" spans="1:16" x14ac:dyDescent="0.25">
      <c r="A21" s="73" t="s">
        <v>1</v>
      </c>
      <c r="B21" s="134">
        <v>2.4</v>
      </c>
      <c r="C21" s="283" t="s">
        <v>54</v>
      </c>
      <c r="D21" s="283"/>
      <c r="E21" s="283"/>
      <c r="F21" s="283"/>
      <c r="G21" s="283"/>
      <c r="H21" s="283"/>
      <c r="I21" s="283"/>
      <c r="J21" s="283"/>
      <c r="L21" s="20"/>
      <c r="M21" s="119"/>
      <c r="N21" s="20"/>
      <c r="O21" s="20"/>
      <c r="P21" s="20"/>
    </row>
    <row r="22" spans="1:16" s="20" customFormat="1" ht="3" customHeight="1" x14ac:dyDescent="0.25">
      <c r="A22" s="76"/>
      <c r="B22" s="135"/>
      <c r="C22" s="135"/>
      <c r="D22" s="135"/>
      <c r="E22" s="135"/>
      <c r="F22" s="135"/>
      <c r="G22" s="135"/>
      <c r="H22" s="135"/>
      <c r="I22" s="135"/>
      <c r="J22" s="136"/>
      <c r="M22" s="119"/>
    </row>
    <row r="23" spans="1:16" x14ac:dyDescent="0.25">
      <c r="A23" s="73" t="s">
        <v>2</v>
      </c>
      <c r="B23" s="137" t="s">
        <v>96</v>
      </c>
      <c r="C23" s="283" t="str">
        <f>IFERROR(VLOOKUP(B23,'[1]Validacion datos'!D8:E64,2,FALSE),"")</f>
        <v>Garantizar el acceso universal a servicios de agua potable y saneamiento, provistos con calidad y eficiencia</v>
      </c>
      <c r="D23" s="283"/>
      <c r="E23" s="283"/>
      <c r="F23" s="283"/>
      <c r="G23" s="283"/>
      <c r="H23" s="283"/>
      <c r="I23" s="283"/>
      <c r="J23" s="283"/>
    </row>
    <row r="24" spans="1:16" s="20" customFormat="1" ht="3" customHeight="1" x14ac:dyDescent="0.25">
      <c r="A24" s="74"/>
      <c r="B24" s="138" t="s">
        <v>240</v>
      </c>
      <c r="C24" s="139"/>
      <c r="D24" s="139"/>
      <c r="E24" s="139"/>
      <c r="F24" s="139"/>
      <c r="G24" s="139"/>
      <c r="H24" s="139"/>
      <c r="I24" s="139"/>
      <c r="J24" s="140"/>
      <c r="M24" s="119"/>
    </row>
    <row r="25" spans="1:16" ht="106.5" customHeight="1" x14ac:dyDescent="0.25">
      <c r="A25" s="73" t="s">
        <v>13</v>
      </c>
      <c r="B25" s="284" t="s">
        <v>240</v>
      </c>
      <c r="C25" s="284"/>
      <c r="D25" s="284"/>
      <c r="E25" s="284"/>
      <c r="F25" s="284"/>
      <c r="G25" s="284"/>
      <c r="H25" s="284"/>
      <c r="I25" s="284"/>
      <c r="J25" s="285"/>
      <c r="K25" s="20"/>
      <c r="L25" s="20"/>
      <c r="M25" s="119"/>
      <c r="N25" s="20"/>
      <c r="O25" s="20"/>
      <c r="P25" s="20"/>
    </row>
    <row r="26" spans="1:16" s="20" customFormat="1" ht="3" customHeight="1" x14ac:dyDescent="0.25">
      <c r="A26" s="76"/>
      <c r="B26" s="93"/>
      <c r="C26" s="93"/>
      <c r="D26" s="93"/>
      <c r="E26" s="93"/>
      <c r="F26" s="93"/>
      <c r="G26" s="93"/>
      <c r="H26" s="93"/>
      <c r="I26" s="93"/>
      <c r="J26" s="75"/>
      <c r="M26" s="119"/>
    </row>
    <row r="27" spans="1:16" ht="15.75" customHeight="1" x14ac:dyDescent="0.25">
      <c r="A27" s="272" t="s">
        <v>174</v>
      </c>
      <c r="B27" s="273"/>
      <c r="C27" s="273"/>
      <c r="D27" s="273"/>
      <c r="E27" s="273"/>
      <c r="F27" s="273"/>
      <c r="G27" s="273"/>
      <c r="H27" s="273"/>
      <c r="I27" s="273"/>
      <c r="J27" s="274"/>
    </row>
    <row r="28" spans="1:16" s="20" customFormat="1" ht="3" customHeight="1" x14ac:dyDescent="0.25">
      <c r="A28" s="74"/>
      <c r="B28" s="94"/>
      <c r="C28" s="94"/>
      <c r="D28" s="94"/>
      <c r="E28" s="94"/>
      <c r="F28" s="94"/>
      <c r="G28" s="94"/>
      <c r="H28" s="94"/>
      <c r="I28" s="94"/>
      <c r="J28" s="77"/>
      <c r="M28" s="119"/>
    </row>
    <row r="29" spans="1:16" ht="26.25" customHeight="1" x14ac:dyDescent="0.25">
      <c r="A29" s="73" t="s">
        <v>184</v>
      </c>
      <c r="B29" s="228" t="s">
        <v>204</v>
      </c>
      <c r="C29" s="228"/>
      <c r="D29" s="228"/>
      <c r="E29" s="228"/>
      <c r="F29" s="228"/>
      <c r="G29" s="228"/>
      <c r="H29" s="228"/>
      <c r="I29" s="228"/>
      <c r="J29" s="286"/>
    </row>
    <row r="30" spans="1:16" ht="57" customHeight="1" x14ac:dyDescent="0.25">
      <c r="A30" s="60" t="s">
        <v>185</v>
      </c>
      <c r="B30" s="230" t="s">
        <v>205</v>
      </c>
      <c r="C30" s="230"/>
      <c r="D30" s="230"/>
      <c r="E30" s="230"/>
      <c r="F30" s="230"/>
      <c r="G30" s="230"/>
      <c r="H30" s="230"/>
      <c r="I30" s="230"/>
      <c r="J30" s="287"/>
    </row>
    <row r="31" spans="1:16" x14ac:dyDescent="0.25">
      <c r="A31" s="98" t="s">
        <v>222</v>
      </c>
      <c r="B31" s="232" t="s">
        <v>233</v>
      </c>
      <c r="C31" s="232"/>
      <c r="D31" s="232"/>
      <c r="E31" s="232"/>
      <c r="F31" s="232"/>
      <c r="G31" s="232"/>
      <c r="H31" s="232"/>
      <c r="I31" s="232"/>
      <c r="J31" s="282"/>
    </row>
    <row r="32" spans="1:16" ht="22.5" hidden="1" customHeight="1" x14ac:dyDescent="0.25">
      <c r="A32" s="60" t="s">
        <v>213</v>
      </c>
      <c r="B32" s="67"/>
      <c r="C32" s="61"/>
      <c r="D32" s="61"/>
      <c r="E32" s="61"/>
      <c r="F32" s="61"/>
      <c r="G32" s="61"/>
      <c r="H32" s="61"/>
      <c r="I32" s="61"/>
      <c r="J32" s="62"/>
    </row>
    <row r="33" spans="1:17" s="20" customFormat="1" ht="3" customHeight="1" x14ac:dyDescent="0.25">
      <c r="A33" s="76"/>
      <c r="B33" s="93"/>
      <c r="C33" s="93"/>
      <c r="D33" s="93"/>
      <c r="E33" s="93"/>
      <c r="F33" s="93"/>
      <c r="G33" s="93"/>
      <c r="H33" s="93"/>
      <c r="I33" s="93"/>
      <c r="J33" s="75"/>
      <c r="M33" s="119"/>
    </row>
    <row r="34" spans="1:17" ht="15.75" customHeight="1" x14ac:dyDescent="0.25">
      <c r="A34" s="272" t="s">
        <v>176</v>
      </c>
      <c r="B34" s="273"/>
      <c r="C34" s="273"/>
      <c r="D34" s="273"/>
      <c r="E34" s="273"/>
      <c r="F34" s="273"/>
      <c r="G34" s="273"/>
      <c r="H34" s="273"/>
      <c r="I34" s="273"/>
      <c r="J34" s="274"/>
    </row>
    <row r="35" spans="1:17" s="20" customFormat="1" ht="3" customHeight="1" x14ac:dyDescent="0.25">
      <c r="A35" s="74"/>
      <c r="B35" s="94"/>
      <c r="C35" s="94"/>
      <c r="D35" s="94"/>
      <c r="E35" s="94"/>
      <c r="F35" s="94"/>
      <c r="G35" s="94"/>
      <c r="H35" s="94"/>
      <c r="I35" s="94"/>
      <c r="J35" s="77"/>
      <c r="M35" s="119"/>
    </row>
    <row r="36" spans="1:17" s="20" customFormat="1" x14ac:dyDescent="0.25">
      <c r="A36" s="261" t="s">
        <v>175</v>
      </c>
      <c r="B36" s="262"/>
      <c r="C36" s="262"/>
      <c r="D36" s="262"/>
      <c r="E36" s="262"/>
      <c r="F36" s="262"/>
      <c r="G36" s="262"/>
      <c r="H36" s="262"/>
      <c r="I36" s="262"/>
      <c r="J36" s="263"/>
      <c r="M36" s="119"/>
    </row>
    <row r="37" spans="1:17" s="20" customFormat="1" ht="3" customHeight="1" x14ac:dyDescent="0.25">
      <c r="A37" s="74"/>
      <c r="B37" s="94"/>
      <c r="C37" s="94"/>
      <c r="D37" s="94"/>
      <c r="E37" s="94"/>
      <c r="F37" s="94"/>
      <c r="G37" s="94"/>
      <c r="H37" s="94"/>
      <c r="I37" s="94"/>
      <c r="J37" s="77"/>
      <c r="M37" s="119"/>
    </row>
    <row r="38" spans="1:17" ht="15" customHeight="1" x14ac:dyDescent="0.25">
      <c r="A38" s="275" t="s">
        <v>3</v>
      </c>
      <c r="B38" s="276"/>
      <c r="C38" s="277" t="s">
        <v>10</v>
      </c>
      <c r="D38" s="281"/>
      <c r="E38" s="281"/>
      <c r="F38" s="281" t="s">
        <v>4</v>
      </c>
      <c r="G38" s="281"/>
      <c r="H38" s="276"/>
      <c r="I38" s="277" t="s">
        <v>12</v>
      </c>
      <c r="J38" s="278"/>
    </row>
    <row r="39" spans="1:17" x14ac:dyDescent="0.25">
      <c r="A39" s="279">
        <f>199210852+216249849</f>
        <v>415460701</v>
      </c>
      <c r="B39" s="256"/>
      <c r="C39" s="254">
        <f>318920551.9+275941470.21</f>
        <v>594862022.1099999</v>
      </c>
      <c r="D39" s="255"/>
      <c r="E39" s="256"/>
      <c r="F39" s="254">
        <f>305494840.19+258349553.46</f>
        <v>563844393.64999998</v>
      </c>
      <c r="G39" s="255"/>
      <c r="H39" s="256"/>
      <c r="I39" s="247">
        <f>IF(F39&gt;0,F39/C39,0)</f>
        <v>0.94785744036914787</v>
      </c>
      <c r="J39" s="280"/>
    </row>
    <row r="40" spans="1:17" s="20" customFormat="1" x14ac:dyDescent="0.25">
      <c r="A40" s="261" t="s">
        <v>177</v>
      </c>
      <c r="B40" s="262"/>
      <c r="C40" s="262"/>
      <c r="D40" s="262"/>
      <c r="E40" s="262"/>
      <c r="F40" s="262"/>
      <c r="G40" s="262"/>
      <c r="H40" s="262"/>
      <c r="I40" s="262"/>
      <c r="J40" s="263"/>
      <c r="M40" s="119"/>
    </row>
    <row r="41" spans="1:17" s="20" customFormat="1" ht="3" customHeight="1" x14ac:dyDescent="0.25">
      <c r="A41" s="74"/>
      <c r="B41" s="94"/>
      <c r="C41" s="94"/>
      <c r="D41" s="94"/>
      <c r="E41" s="94"/>
      <c r="F41" s="94"/>
      <c r="G41" s="94"/>
      <c r="H41" s="94"/>
      <c r="I41" s="94"/>
      <c r="J41" s="77"/>
      <c r="M41" s="119"/>
    </row>
    <row r="42" spans="1:17" ht="17.25" customHeight="1" x14ac:dyDescent="0.25">
      <c r="A42" s="74"/>
      <c r="B42" s="94"/>
      <c r="C42" s="240" t="s">
        <v>5</v>
      </c>
      <c r="D42" s="241"/>
      <c r="E42" s="240" t="s">
        <v>214</v>
      </c>
      <c r="F42" s="241"/>
      <c r="G42" s="240" t="s">
        <v>14</v>
      </c>
      <c r="H42" s="240"/>
      <c r="I42" s="240" t="s">
        <v>9</v>
      </c>
      <c r="J42" s="271"/>
    </row>
    <row r="43" spans="1:17" ht="58.5" customHeight="1" x14ac:dyDescent="0.25">
      <c r="A43" s="95" t="s">
        <v>27</v>
      </c>
      <c r="B43" s="78" t="s">
        <v>26</v>
      </c>
      <c r="C43" s="78" t="s">
        <v>198</v>
      </c>
      <c r="D43" s="79" t="s">
        <v>199</v>
      </c>
      <c r="E43" s="79" t="s">
        <v>218</v>
      </c>
      <c r="F43" s="79" t="s">
        <v>215</v>
      </c>
      <c r="G43" s="79" t="s">
        <v>200</v>
      </c>
      <c r="H43" s="79" t="s">
        <v>201</v>
      </c>
      <c r="I43" s="79" t="s">
        <v>11</v>
      </c>
      <c r="J43" s="96" t="s">
        <v>8</v>
      </c>
      <c r="Q43" s="118"/>
    </row>
    <row r="44" spans="1:17" ht="72" customHeight="1" x14ac:dyDescent="0.25">
      <c r="A44" s="68" t="s">
        <v>234</v>
      </c>
      <c r="B44" s="69" t="s">
        <v>209</v>
      </c>
      <c r="C44" s="83">
        <v>79180456.459999993</v>
      </c>
      <c r="D44" s="83">
        <v>216249848</v>
      </c>
      <c r="E44" s="70">
        <v>20556464.66</v>
      </c>
      <c r="F44" s="70">
        <v>52972377.159999996</v>
      </c>
      <c r="G44" s="70">
        <v>18704450.780000001</v>
      </c>
      <c r="H44" s="70">
        <v>97057000.700000003</v>
      </c>
      <c r="I44" s="71">
        <f>+Tabla13[[#This Row],[Física 
(C)]]/Tabla13[[#This Row],[Física
(C )]]</f>
        <v>0.90990601201948118</v>
      </c>
      <c r="J44" s="80">
        <f>+Tabla13[[#This Row],[Financiera 
 (D)]]/Tabla13[[#This Row],[Financiera
(D)]]</f>
        <v>1.8322190904675648</v>
      </c>
      <c r="L44" s="32"/>
      <c r="N44" s="118">
        <f>+Tabla13[[#This Row],[Física 
(C)]]/Tabla13[[#This Row],[Física
(C )]]</f>
        <v>0.90990601201948118</v>
      </c>
      <c r="O44" s="118">
        <f>+Tabla13[[#This Row],[Financiera 
 (D)]]/Tabla13[[#This Row],[Financiera
(D)]]</f>
        <v>1.8322190904675648</v>
      </c>
      <c r="P44" s="121"/>
      <c r="Q44" s="120"/>
    </row>
    <row r="45" spans="1:17" ht="60" x14ac:dyDescent="0.25">
      <c r="A45" s="68" t="s">
        <v>235</v>
      </c>
      <c r="B45" s="69" t="s">
        <v>210</v>
      </c>
      <c r="C45" s="70">
        <v>20555172.66</v>
      </c>
      <c r="D45" s="70">
        <v>199210851.78999999</v>
      </c>
      <c r="E45" s="70">
        <v>5055842.43</v>
      </c>
      <c r="F45" s="70">
        <v>48798519.090000004</v>
      </c>
      <c r="G45" s="70">
        <v>3252319.35</v>
      </c>
      <c r="H45" s="153">
        <v>77886258.030000001</v>
      </c>
      <c r="I45" s="71">
        <f>+Tabla13[[#This Row],[Física 
(C)]]/Tabla13[[#This Row],[Física
(C )]]</f>
        <v>0.64327941288312662</v>
      </c>
      <c r="J45" s="80">
        <f>+Tabla13[[#This Row],[Financiera 
 (D)]]/Tabla13[[#This Row],[Financiera
(D)]]</f>
        <v>1.5960783130806275</v>
      </c>
      <c r="K45" s="35"/>
      <c r="L45" s="36"/>
      <c r="N45" s="118">
        <f>+Tabla13[[#This Row],[Física 
(C)]]/Tabla13[[#This Row],[Física
(C )]]</f>
        <v>0.64327941288312662</v>
      </c>
      <c r="O45" s="118">
        <f>+Tabla13[[#This Row],[Financiera 
 (D)]]/Tabla13[[#This Row],[Financiera
(D)]]</f>
        <v>1.5960783130806275</v>
      </c>
      <c r="P45" s="118"/>
      <c r="Q45" s="118"/>
    </row>
    <row r="46" spans="1:17" s="20" customFormat="1" ht="3" customHeight="1" x14ac:dyDescent="0.25">
      <c r="A46" s="74"/>
      <c r="B46" s="94"/>
      <c r="C46" s="94"/>
      <c r="D46" s="94"/>
      <c r="E46" s="94"/>
      <c r="F46" s="94"/>
      <c r="G46" s="94"/>
      <c r="H46" s="94"/>
      <c r="I46" s="94"/>
      <c r="J46" s="77"/>
      <c r="M46" s="119"/>
    </row>
    <row r="47" spans="1:17" s="20" customFormat="1" ht="6" customHeight="1" x14ac:dyDescent="0.25">
      <c r="A47" s="74"/>
      <c r="B47" s="94"/>
      <c r="C47" s="94"/>
      <c r="D47" s="94"/>
      <c r="E47" s="94"/>
      <c r="F47" s="94"/>
      <c r="G47" s="94"/>
      <c r="H47" s="94"/>
      <c r="I47" s="94"/>
      <c r="J47" s="77"/>
      <c r="M47" s="119"/>
    </row>
    <row r="48" spans="1:17" ht="15.75" customHeight="1" x14ac:dyDescent="0.25">
      <c r="A48" s="258" t="s">
        <v>178</v>
      </c>
      <c r="B48" s="259"/>
      <c r="C48" s="259"/>
      <c r="D48" s="259"/>
      <c r="E48" s="259"/>
      <c r="F48" s="259"/>
      <c r="G48" s="259"/>
      <c r="H48" s="259"/>
      <c r="I48" s="259"/>
      <c r="J48" s="260"/>
      <c r="N48" s="120"/>
      <c r="O48" s="120"/>
      <c r="P48" s="118"/>
    </row>
    <row r="49" spans="1:13" s="20" customFormat="1" ht="3" customHeight="1" x14ac:dyDescent="0.25">
      <c r="A49" s="74"/>
      <c r="B49" s="94"/>
      <c r="C49" s="94"/>
      <c r="D49" s="94"/>
      <c r="E49" s="94"/>
      <c r="F49" s="94"/>
      <c r="G49" s="94"/>
      <c r="H49" s="94"/>
      <c r="I49" s="94"/>
      <c r="J49" s="77"/>
      <c r="M49" s="119"/>
    </row>
    <row r="50" spans="1:13" s="20" customFormat="1" x14ac:dyDescent="0.25">
      <c r="A50" s="261" t="s">
        <v>179</v>
      </c>
      <c r="B50" s="262"/>
      <c r="C50" s="262"/>
      <c r="D50" s="262"/>
      <c r="E50" s="262"/>
      <c r="F50" s="262"/>
      <c r="G50" s="262"/>
      <c r="H50" s="262"/>
      <c r="I50" s="262"/>
      <c r="J50" s="263"/>
      <c r="M50" s="119"/>
    </row>
    <row r="51" spans="1:13" s="20" customFormat="1" ht="3" customHeight="1" x14ac:dyDescent="0.25">
      <c r="A51" s="76"/>
      <c r="B51" s="93"/>
      <c r="C51" s="93"/>
      <c r="D51" s="93"/>
      <c r="E51" s="93"/>
      <c r="F51" s="93"/>
      <c r="G51" s="93"/>
      <c r="H51" s="93"/>
      <c r="I51" s="93"/>
      <c r="J51" s="75"/>
      <c r="M51" s="119"/>
    </row>
    <row r="52" spans="1:13" s="20" customFormat="1" ht="43.5" customHeight="1" x14ac:dyDescent="0.25">
      <c r="A52" s="66" t="s">
        <v>180</v>
      </c>
      <c r="B52" s="243" t="s">
        <v>234</v>
      </c>
      <c r="C52" s="243"/>
      <c r="D52" s="243"/>
      <c r="E52" s="243"/>
      <c r="F52" s="243"/>
      <c r="G52" s="243"/>
      <c r="H52" s="243"/>
      <c r="I52" s="243"/>
      <c r="J52" s="174"/>
      <c r="M52" s="119"/>
    </row>
    <row r="53" spans="1:13" s="20" customFormat="1" ht="43.5" customHeight="1" x14ac:dyDescent="0.25">
      <c r="A53" s="81" t="s">
        <v>181</v>
      </c>
      <c r="B53" s="176" t="s">
        <v>246</v>
      </c>
      <c r="C53" s="176"/>
      <c r="D53" s="176"/>
      <c r="E53" s="176"/>
      <c r="F53" s="176"/>
      <c r="G53" s="176"/>
      <c r="H53" s="176"/>
      <c r="I53" s="176"/>
      <c r="J53" s="174"/>
      <c r="M53" s="119"/>
    </row>
    <row r="54" spans="1:13" s="20" customFormat="1" ht="43.5" customHeight="1" x14ac:dyDescent="0.25">
      <c r="A54" s="117" t="s">
        <v>7</v>
      </c>
      <c r="B54" s="176" t="s">
        <v>259</v>
      </c>
      <c r="C54" s="176"/>
      <c r="D54" s="176"/>
      <c r="E54" s="176"/>
      <c r="F54" s="176"/>
      <c r="G54" s="176"/>
      <c r="H54" s="176"/>
      <c r="I54" s="176"/>
      <c r="J54" s="177"/>
      <c r="M54" s="119"/>
    </row>
    <row r="55" spans="1:13" s="20" customFormat="1" ht="81.75" customHeight="1" x14ac:dyDescent="0.25">
      <c r="A55" s="117" t="s">
        <v>6</v>
      </c>
      <c r="B55" s="270" t="s">
        <v>258</v>
      </c>
      <c r="C55" s="270"/>
      <c r="D55" s="270"/>
      <c r="E55" s="270"/>
      <c r="F55" s="270"/>
      <c r="G55" s="270"/>
      <c r="H55" s="270"/>
      <c r="I55" s="270"/>
      <c r="J55" s="270"/>
      <c r="M55" s="119"/>
    </row>
    <row r="56" spans="1:13" ht="38.450000000000003" customHeight="1" x14ac:dyDescent="0.25">
      <c r="A56" s="66" t="s">
        <v>180</v>
      </c>
      <c r="B56" s="190" t="s">
        <v>235</v>
      </c>
      <c r="C56" s="190"/>
      <c r="D56" s="190"/>
      <c r="E56" s="190"/>
      <c r="F56" s="190"/>
      <c r="G56" s="190"/>
      <c r="H56" s="190"/>
      <c r="I56" s="190"/>
      <c r="J56" s="173"/>
      <c r="K56" s="37"/>
    </row>
    <row r="57" spans="1:13" ht="37.5" customHeight="1" x14ac:dyDescent="0.25">
      <c r="A57" s="81" t="s">
        <v>181</v>
      </c>
      <c r="B57" s="176" t="s">
        <v>247</v>
      </c>
      <c r="C57" s="176"/>
      <c r="D57" s="176"/>
      <c r="E57" s="176"/>
      <c r="F57" s="176"/>
      <c r="G57" s="176"/>
      <c r="H57" s="176"/>
      <c r="I57" s="176"/>
      <c r="J57" s="264"/>
      <c r="K57" s="38"/>
    </row>
    <row r="58" spans="1:13" ht="51.75" customHeight="1" x14ac:dyDescent="0.25">
      <c r="A58" s="117" t="s">
        <v>7</v>
      </c>
      <c r="B58" s="176" t="s">
        <v>260</v>
      </c>
      <c r="C58" s="176"/>
      <c r="D58" s="176"/>
      <c r="E58" s="176"/>
      <c r="F58" s="176"/>
      <c r="G58" s="176"/>
      <c r="H58" s="176"/>
      <c r="I58" s="176"/>
      <c r="J58" s="177"/>
      <c r="K58" s="38"/>
    </row>
    <row r="59" spans="1:13" ht="91.9" customHeight="1" x14ac:dyDescent="0.25">
      <c r="A59" s="117" t="s">
        <v>6</v>
      </c>
      <c r="B59" s="190" t="s">
        <v>261</v>
      </c>
      <c r="C59" s="190"/>
      <c r="D59" s="190"/>
      <c r="E59" s="190"/>
      <c r="F59" s="190"/>
      <c r="G59" s="190"/>
      <c r="H59" s="190"/>
      <c r="I59" s="190"/>
      <c r="J59" s="191"/>
      <c r="K59" s="38"/>
    </row>
    <row r="60" spans="1:13" s="24" customFormat="1" ht="15.75" customHeight="1" x14ac:dyDescent="0.25">
      <c r="A60" s="265" t="s">
        <v>220</v>
      </c>
      <c r="B60" s="188"/>
      <c r="C60" s="188"/>
      <c r="D60" s="188"/>
      <c r="E60" s="188"/>
      <c r="F60" s="188"/>
      <c r="G60" s="188"/>
      <c r="H60" s="188"/>
      <c r="I60" s="188"/>
      <c r="J60" s="266"/>
      <c r="M60" s="32"/>
    </row>
    <row r="61" spans="1:13" s="20" customFormat="1" ht="10.15" customHeight="1" x14ac:dyDescent="0.25">
      <c r="A61" s="267" t="s">
        <v>251</v>
      </c>
      <c r="B61" s="268"/>
      <c r="C61" s="268"/>
      <c r="D61" s="268"/>
      <c r="E61" s="268"/>
      <c r="F61" s="268"/>
      <c r="G61" s="268"/>
      <c r="H61" s="268"/>
      <c r="I61" s="268"/>
      <c r="J61" s="268"/>
      <c r="M61" s="119"/>
    </row>
    <row r="62" spans="1:13" ht="54.75" customHeight="1" thickBot="1" x14ac:dyDescent="0.3">
      <c r="A62" s="269"/>
      <c r="B62" s="269"/>
      <c r="C62" s="269"/>
      <c r="D62" s="269"/>
      <c r="E62" s="269"/>
      <c r="F62" s="269"/>
      <c r="G62" s="269"/>
      <c r="H62" s="269"/>
      <c r="I62" s="269"/>
      <c r="J62" s="269"/>
      <c r="K62" s="38"/>
    </row>
    <row r="63" spans="1:13" ht="14.25" customHeight="1" thickTop="1" x14ac:dyDescent="0.25">
      <c r="A63" s="257" t="s">
        <v>206</v>
      </c>
      <c r="B63" s="257"/>
      <c r="C63" s="257"/>
      <c r="D63" s="257"/>
      <c r="E63" s="257"/>
      <c r="F63" s="257"/>
      <c r="G63" s="257"/>
      <c r="H63" s="257"/>
      <c r="I63" s="257"/>
      <c r="J63" s="257"/>
    </row>
    <row r="64" spans="1:13" ht="14.25" customHeight="1" x14ac:dyDescent="0.25">
      <c r="A64" s="87"/>
      <c r="B64" s="87"/>
      <c r="C64" s="87"/>
      <c r="D64" s="87"/>
      <c r="E64" s="87"/>
      <c r="F64" s="87"/>
      <c r="G64" s="87"/>
      <c r="H64" s="87"/>
      <c r="I64" s="87"/>
      <c r="J64" s="87"/>
    </row>
    <row r="65" spans="1:10" ht="14.25" customHeight="1" x14ac:dyDescent="0.25">
      <c r="A65" s="87"/>
      <c r="B65" s="87"/>
      <c r="C65" s="87"/>
      <c r="D65" s="87"/>
      <c r="E65" s="87"/>
      <c r="F65" s="87"/>
      <c r="G65" s="87"/>
      <c r="H65" s="87"/>
      <c r="I65" s="87"/>
      <c r="J65" s="87"/>
    </row>
    <row r="66" spans="1:10" ht="14.25" customHeight="1" x14ac:dyDescent="0.25">
      <c r="A66" s="87"/>
      <c r="B66" s="87"/>
      <c r="C66" s="87"/>
      <c r="D66" s="87"/>
      <c r="E66" s="87"/>
      <c r="F66" s="87"/>
      <c r="G66" s="87"/>
      <c r="H66" s="87"/>
      <c r="I66" s="87"/>
      <c r="J66" s="87"/>
    </row>
    <row r="67" spans="1:10" ht="14.25" customHeight="1" x14ac:dyDescent="0.25">
      <c r="A67" s="87"/>
      <c r="B67" s="87"/>
      <c r="C67" s="87"/>
      <c r="D67" s="87"/>
      <c r="E67" s="87"/>
      <c r="F67" s="87"/>
      <c r="G67" s="87"/>
      <c r="H67" s="87"/>
      <c r="I67" s="87"/>
      <c r="J67" s="87"/>
    </row>
    <row r="68" spans="1:10" ht="14.25" customHeight="1" x14ac:dyDescent="0.25">
      <c r="A68" s="87"/>
      <c r="B68" s="87"/>
      <c r="C68" s="87"/>
      <c r="D68" s="87"/>
      <c r="E68" s="87"/>
      <c r="F68" s="87"/>
      <c r="G68" s="87"/>
      <c r="H68" s="87"/>
      <c r="I68" s="87"/>
      <c r="J68" s="87"/>
    </row>
    <row r="69" spans="1:10" ht="14.25" customHeight="1" x14ac:dyDescent="0.25">
      <c r="A69" s="87"/>
      <c r="B69" s="87"/>
      <c r="C69" s="87"/>
      <c r="D69" s="87"/>
      <c r="E69" s="87"/>
      <c r="F69" s="87"/>
      <c r="G69" s="87"/>
      <c r="H69" s="87"/>
      <c r="I69" s="87"/>
      <c r="J69" s="87"/>
    </row>
    <row r="70" spans="1:10" ht="14.25" customHeight="1" x14ac:dyDescent="0.25">
      <c r="A70" s="87"/>
      <c r="B70" s="87"/>
      <c r="C70" s="87"/>
      <c r="D70" s="87"/>
      <c r="E70" s="87"/>
      <c r="F70" s="87"/>
      <c r="G70" s="87"/>
      <c r="H70" s="87"/>
      <c r="I70" s="87"/>
      <c r="J70" s="87"/>
    </row>
  </sheetData>
  <sheetProtection formatCells="0" formatColumns="0" formatRows="0" insertRows="0" deleteRows="0" pivotTables="0"/>
  <mergeCells count="52">
    <mergeCell ref="A10:J10"/>
    <mergeCell ref="B1:J1"/>
    <mergeCell ref="B2:C2"/>
    <mergeCell ref="D2:H2"/>
    <mergeCell ref="B3:C3"/>
    <mergeCell ref="D3:H3"/>
    <mergeCell ref="A4:J4"/>
    <mergeCell ref="A5:J5"/>
    <mergeCell ref="A6:J6"/>
    <mergeCell ref="A7:J7"/>
    <mergeCell ref="A8:J8"/>
    <mergeCell ref="A9:J9"/>
    <mergeCell ref="B31:J31"/>
    <mergeCell ref="B11:J11"/>
    <mergeCell ref="B14:J14"/>
    <mergeCell ref="B15:J15"/>
    <mergeCell ref="A17:J17"/>
    <mergeCell ref="C19:J19"/>
    <mergeCell ref="C21:J21"/>
    <mergeCell ref="C23:J23"/>
    <mergeCell ref="B25:J25"/>
    <mergeCell ref="A27:J27"/>
    <mergeCell ref="B29:J29"/>
    <mergeCell ref="B30:J30"/>
    <mergeCell ref="I42:J42"/>
    <mergeCell ref="A34:J34"/>
    <mergeCell ref="A36:J36"/>
    <mergeCell ref="A38:B38"/>
    <mergeCell ref="I38:J38"/>
    <mergeCell ref="A39:B39"/>
    <mergeCell ref="I39:J39"/>
    <mergeCell ref="A40:J40"/>
    <mergeCell ref="E42:F42"/>
    <mergeCell ref="C38:E38"/>
    <mergeCell ref="C39:E39"/>
    <mergeCell ref="F38:H38"/>
    <mergeCell ref="C42:D42"/>
    <mergeCell ref="G42:H42"/>
    <mergeCell ref="F39:H39"/>
    <mergeCell ref="A63:J63"/>
    <mergeCell ref="A48:J48"/>
    <mergeCell ref="A50:J50"/>
    <mergeCell ref="B57:J57"/>
    <mergeCell ref="B58:J58"/>
    <mergeCell ref="B59:J59"/>
    <mergeCell ref="A60:J60"/>
    <mergeCell ref="B52:I52"/>
    <mergeCell ref="B53:I53"/>
    <mergeCell ref="B56:I56"/>
    <mergeCell ref="B54:J54"/>
    <mergeCell ref="A61:J62"/>
    <mergeCell ref="B55:J55"/>
  </mergeCells>
  <dataValidations count="13">
    <dataValidation allowBlank="1" showInputMessage="1" showErrorMessage="1" prompt="Monto ejecutado en el trimestre" sqref="H43 H45"/>
    <dataValidation allowBlank="1" showInputMessage="1" showErrorMessage="1" prompt="Meta alcanzada en el trimestre" sqref="G43:G45"/>
    <dataValidation allowBlank="1" showInputMessage="1" showErrorMessage="1" prompt="Monto presupuestado para el producto" sqref="D43:D45 F43 E44:E45 F45"/>
    <dataValidation allowBlank="1" showInputMessage="1" showErrorMessage="1" prompt="Meta anual del indicador" sqref="C43:C45 E43"/>
    <dataValidation allowBlank="1" showInputMessage="1" showErrorMessage="1" prompt="Nombre del indicador" sqref="B43:B45"/>
    <dataValidation allowBlank="1" showInputMessage="1" showErrorMessage="1" prompt="Nombre de cada producto" sqref="A43:A45"/>
    <dataValidation allowBlank="1" showInputMessage="1" showErrorMessage="1" prompt="¿En qué consiste el programa?" sqref="B30:J30"/>
    <dataValidation allowBlank="1" showInputMessage="1" showErrorMessage="1" prompt="Presupuesto del programa" sqref="F39 A39 C39"/>
    <dataValidation allowBlank="1" showInputMessage="1" showErrorMessage="1" prompt="¿En qué consiste el producto? su objetivo" sqref="B57:J57"/>
    <dataValidation allowBlank="1" showInputMessage="1" showErrorMessage="1" prompt="Nombre del producto" sqref="B56 J56"/>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196850393700787" right="0.196850393700787" top="0.74803149606299202" bottom="0.74803149606299202" header="0.31496062992126" footer="0.31496062992126"/>
  <pageSetup scale="45" orientation="portrait" r:id="rId1"/>
  <headerFooter alignWithMargins="0">
    <oddFooter>&amp;RPágina &amp;P</oddFooter>
  </headerFooter>
  <rowBreaks count="1" manualBreakCount="1">
    <brk id="59" max="9" man="1"/>
  </rowBreaks>
  <colBreaks count="1" manualBreakCount="1">
    <brk id="10" max="80" man="1"/>
  </col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showGridLines="0" view="pageBreakPreview" topLeftCell="A31" zoomScale="83" zoomScaleNormal="90" zoomScaleSheetLayoutView="83" workbookViewId="0">
      <selection activeCell="O43" sqref="O43"/>
    </sheetView>
  </sheetViews>
  <sheetFormatPr baseColWidth="10" defaultColWidth="11.42578125" defaultRowHeight="15" x14ac:dyDescent="0.25"/>
  <cols>
    <col min="1" max="1" width="32.85546875" style="34" customWidth="1"/>
    <col min="2" max="2" width="21.7109375" style="34" customWidth="1"/>
    <col min="3" max="10" width="15" style="34" customWidth="1"/>
    <col min="11" max="11" width="40.140625" style="34" hidden="1" customWidth="1"/>
    <col min="12" max="12" width="26.140625" style="34" hidden="1" customWidth="1"/>
    <col min="13" max="13" width="20.42578125" style="34" bestFit="1" customWidth="1"/>
    <col min="14" max="14" width="17.5703125" style="34" bestFit="1" customWidth="1"/>
    <col min="15" max="16384" width="11.42578125" style="34"/>
  </cols>
  <sheetData>
    <row r="1" spans="1:12" s="20" customFormat="1" ht="27.75" customHeight="1" thickBot="1" x14ac:dyDescent="0.3">
      <c r="A1" s="88"/>
      <c r="B1" s="290" t="s">
        <v>188</v>
      </c>
      <c r="C1" s="291"/>
      <c r="D1" s="291"/>
      <c r="E1" s="291"/>
      <c r="F1" s="291"/>
      <c r="G1" s="291"/>
      <c r="H1" s="291"/>
      <c r="I1" s="291"/>
      <c r="J1" s="292"/>
    </row>
    <row r="2" spans="1:12" s="20" customFormat="1" ht="21" customHeight="1" thickBot="1" x14ac:dyDescent="0.3">
      <c r="A2" s="89"/>
      <c r="B2" s="293" t="s">
        <v>15</v>
      </c>
      <c r="C2" s="294"/>
      <c r="D2" s="293" t="s">
        <v>16</v>
      </c>
      <c r="E2" s="294"/>
      <c r="F2" s="294"/>
      <c r="G2" s="294"/>
      <c r="H2" s="295"/>
      <c r="I2" s="72" t="s">
        <v>17</v>
      </c>
      <c r="J2" s="90" t="s">
        <v>18</v>
      </c>
    </row>
    <row r="3" spans="1:12" s="20" customFormat="1" ht="35.25" customHeight="1" thickBot="1" x14ac:dyDescent="0.3">
      <c r="A3" s="91"/>
      <c r="B3" s="320" t="s">
        <v>19</v>
      </c>
      <c r="C3" s="321"/>
      <c r="D3" s="320" t="s">
        <v>224</v>
      </c>
      <c r="E3" s="321"/>
      <c r="F3" s="321"/>
      <c r="G3" s="321"/>
      <c r="H3" s="322"/>
      <c r="I3" s="82">
        <v>43846</v>
      </c>
      <c r="J3" s="92">
        <v>5</v>
      </c>
    </row>
    <row r="4" spans="1:12" s="20" customFormat="1" ht="3" customHeight="1" x14ac:dyDescent="0.25">
      <c r="A4" s="323"/>
      <c r="B4" s="324"/>
      <c r="C4" s="324"/>
      <c r="D4" s="306"/>
      <c r="E4" s="306"/>
      <c r="F4" s="306"/>
      <c r="G4" s="306"/>
      <c r="H4" s="306"/>
      <c r="I4" s="324"/>
      <c r="J4" s="325"/>
    </row>
    <row r="5" spans="1:12" s="20" customFormat="1" ht="3" customHeight="1" x14ac:dyDescent="0.25">
      <c r="A5" s="302"/>
      <c r="B5" s="303"/>
      <c r="C5" s="303"/>
      <c r="D5" s="303"/>
      <c r="E5" s="303"/>
      <c r="F5" s="303"/>
      <c r="G5" s="303"/>
      <c r="H5" s="303"/>
      <c r="I5" s="303"/>
      <c r="J5" s="304"/>
    </row>
    <row r="6" spans="1:12" s="20" customFormat="1" ht="3" customHeight="1" x14ac:dyDescent="0.25">
      <c r="A6" s="305"/>
      <c r="B6" s="306"/>
      <c r="C6" s="306"/>
      <c r="D6" s="306"/>
      <c r="E6" s="306"/>
      <c r="F6" s="306"/>
      <c r="G6" s="306"/>
      <c r="H6" s="306"/>
      <c r="I6" s="306"/>
      <c r="J6" s="307"/>
    </row>
    <row r="7" spans="1:12" s="20" customFormat="1" x14ac:dyDescent="0.25">
      <c r="A7" s="272" t="s">
        <v>202</v>
      </c>
      <c r="B7" s="273"/>
      <c r="C7" s="273"/>
      <c r="D7" s="273"/>
      <c r="E7" s="273"/>
      <c r="F7" s="273"/>
      <c r="G7" s="273"/>
      <c r="H7" s="273"/>
      <c r="I7" s="273"/>
      <c r="J7" s="274"/>
      <c r="K7" s="39"/>
    </row>
    <row r="8" spans="1:12" s="20" customFormat="1" ht="3" customHeight="1" x14ac:dyDescent="0.25">
      <c r="A8" s="305"/>
      <c r="B8" s="306"/>
      <c r="C8" s="306"/>
      <c r="D8" s="306"/>
      <c r="E8" s="306"/>
      <c r="F8" s="306"/>
      <c r="G8" s="306"/>
      <c r="H8" s="306"/>
      <c r="I8" s="306"/>
      <c r="J8" s="307"/>
      <c r="K8" s="39"/>
    </row>
    <row r="9" spans="1:12" s="20" customFormat="1" x14ac:dyDescent="0.25">
      <c r="A9" s="261" t="s">
        <v>20</v>
      </c>
      <c r="B9" s="262"/>
      <c r="C9" s="262"/>
      <c r="D9" s="262"/>
      <c r="E9" s="262"/>
      <c r="F9" s="262"/>
      <c r="G9" s="262"/>
      <c r="H9" s="262"/>
      <c r="I9" s="262"/>
      <c r="J9" s="263"/>
      <c r="K9" s="39"/>
    </row>
    <row r="10" spans="1:12" s="20" customFormat="1" ht="3" customHeight="1" x14ac:dyDescent="0.25">
      <c r="A10" s="288"/>
      <c r="B10" s="223"/>
      <c r="C10" s="223"/>
      <c r="D10" s="223"/>
      <c r="E10" s="223"/>
      <c r="F10" s="223"/>
      <c r="G10" s="223"/>
      <c r="H10" s="223"/>
      <c r="I10" s="223"/>
      <c r="J10" s="289"/>
      <c r="K10" s="39"/>
    </row>
    <row r="11" spans="1:12" x14ac:dyDescent="0.25">
      <c r="A11" s="73" t="s">
        <v>21</v>
      </c>
      <c r="B11" s="192" t="s">
        <v>225</v>
      </c>
      <c r="C11" s="193"/>
      <c r="D11" s="193"/>
      <c r="E11" s="193"/>
      <c r="F11" s="193"/>
      <c r="G11" s="193"/>
      <c r="H11" s="193"/>
      <c r="I11" s="193"/>
      <c r="J11" s="194"/>
      <c r="K11" s="40"/>
      <c r="L11" s="20"/>
    </row>
    <row r="12" spans="1:12" s="20" customFormat="1" x14ac:dyDescent="0.25">
      <c r="A12" s="53" t="s">
        <v>197</v>
      </c>
      <c r="B12" s="54" t="s">
        <v>226</v>
      </c>
      <c r="C12" s="55"/>
      <c r="D12" s="55"/>
      <c r="E12" s="55"/>
      <c r="F12" s="55"/>
      <c r="G12" s="55"/>
      <c r="H12" s="55"/>
      <c r="I12" s="55"/>
      <c r="J12" s="103"/>
    </row>
    <row r="13" spans="1:12" s="20" customFormat="1" x14ac:dyDescent="0.25">
      <c r="A13" s="53" t="s">
        <v>212</v>
      </c>
      <c r="B13" s="56" t="s">
        <v>227</v>
      </c>
      <c r="C13" s="55"/>
      <c r="D13" s="55"/>
      <c r="E13" s="55"/>
      <c r="F13" s="55"/>
      <c r="G13" s="55"/>
      <c r="H13" s="55"/>
      <c r="I13" s="55"/>
      <c r="J13" s="103"/>
    </row>
    <row r="14" spans="1:12" ht="55.5" customHeight="1" x14ac:dyDescent="0.25">
      <c r="A14" s="73" t="s">
        <v>186</v>
      </c>
      <c r="B14" s="225" t="s">
        <v>228</v>
      </c>
      <c r="C14" s="226"/>
      <c r="D14" s="226"/>
      <c r="E14" s="226"/>
      <c r="F14" s="226"/>
      <c r="G14" s="226"/>
      <c r="H14" s="226"/>
      <c r="I14" s="226"/>
      <c r="J14" s="227"/>
      <c r="K14" s="41"/>
    </row>
    <row r="15" spans="1:12" ht="58.5" customHeight="1" x14ac:dyDescent="0.25">
      <c r="A15" s="73" t="s">
        <v>187</v>
      </c>
      <c r="B15" s="225" t="s">
        <v>229</v>
      </c>
      <c r="C15" s="226"/>
      <c r="D15" s="226"/>
      <c r="E15" s="226"/>
      <c r="F15" s="226"/>
      <c r="G15" s="226"/>
      <c r="H15" s="226"/>
      <c r="I15" s="226"/>
      <c r="J15" s="227"/>
      <c r="K15" s="41"/>
    </row>
    <row r="16" spans="1:12" s="20" customFormat="1" ht="3.75" customHeight="1" x14ac:dyDescent="0.25">
      <c r="A16" s="76"/>
      <c r="B16" s="93"/>
      <c r="C16" s="93"/>
      <c r="D16" s="93"/>
      <c r="E16" s="93"/>
      <c r="F16" s="93"/>
      <c r="G16" s="93"/>
      <c r="H16" s="93"/>
      <c r="I16" s="93"/>
      <c r="J16" s="75"/>
      <c r="K16" s="39"/>
    </row>
    <row r="17" spans="1:23" ht="18.75" customHeight="1" x14ac:dyDescent="0.25">
      <c r="A17" s="272" t="s">
        <v>22</v>
      </c>
      <c r="B17" s="273"/>
      <c r="C17" s="273"/>
      <c r="D17" s="273"/>
      <c r="E17" s="273"/>
      <c r="F17" s="273"/>
      <c r="G17" s="273"/>
      <c r="H17" s="273"/>
      <c r="I17" s="273"/>
      <c r="J17" s="274"/>
      <c r="K17" s="41"/>
    </row>
    <row r="18" spans="1:23" s="20" customFormat="1" ht="3" customHeight="1" x14ac:dyDescent="0.25">
      <c r="A18" s="74"/>
      <c r="B18" s="94"/>
      <c r="C18" s="94"/>
      <c r="D18" s="94"/>
      <c r="E18" s="94"/>
      <c r="F18" s="94"/>
      <c r="G18" s="94"/>
      <c r="H18" s="94"/>
      <c r="I18" s="94"/>
      <c r="J18" s="77"/>
      <c r="K18" s="40"/>
    </row>
    <row r="19" spans="1:23" ht="22.5" customHeight="1" x14ac:dyDescent="0.25">
      <c r="A19" s="73" t="s">
        <v>0</v>
      </c>
      <c r="B19" s="124">
        <v>2</v>
      </c>
      <c r="C19" s="316" t="s">
        <v>237</v>
      </c>
      <c r="D19" s="316"/>
      <c r="E19" s="316"/>
      <c r="F19" s="316"/>
      <c r="G19" s="316"/>
      <c r="H19" s="316"/>
      <c r="I19" s="316"/>
      <c r="J19" s="316"/>
      <c r="K19" s="41"/>
      <c r="L19" s="42"/>
      <c r="M19" s="42"/>
      <c r="N19" s="42"/>
      <c r="O19" s="42"/>
      <c r="P19" s="42"/>
      <c r="Q19" s="42"/>
      <c r="R19" s="42"/>
      <c r="S19" s="42"/>
      <c r="T19" s="42"/>
      <c r="U19" s="42"/>
      <c r="V19" s="42"/>
      <c r="W19" s="42"/>
    </row>
    <row r="20" spans="1:23" s="20" customFormat="1" ht="3" customHeight="1" x14ac:dyDescent="0.25">
      <c r="A20" s="74"/>
      <c r="B20" s="125"/>
      <c r="C20" s="125"/>
      <c r="D20" s="125"/>
      <c r="E20" s="125"/>
      <c r="F20" s="125"/>
      <c r="G20" s="125"/>
      <c r="H20" s="125"/>
      <c r="I20" s="125"/>
      <c r="J20" s="126"/>
      <c r="K20" s="40"/>
    </row>
    <row r="21" spans="1:23" ht="22.5" customHeight="1" x14ac:dyDescent="0.25">
      <c r="A21" s="73" t="s">
        <v>1</v>
      </c>
      <c r="B21" s="127">
        <v>2.4</v>
      </c>
      <c r="C21" s="316" t="s">
        <v>238</v>
      </c>
      <c r="D21" s="316"/>
      <c r="E21" s="316"/>
      <c r="F21" s="316"/>
      <c r="G21" s="316"/>
      <c r="H21" s="316"/>
      <c r="I21" s="316"/>
      <c r="J21" s="316"/>
      <c r="K21" s="41"/>
      <c r="L21" s="20"/>
      <c r="M21" s="20"/>
      <c r="N21" s="20"/>
      <c r="O21" s="20"/>
      <c r="P21" s="20"/>
    </row>
    <row r="22" spans="1:23" s="20" customFormat="1" ht="3" customHeight="1" x14ac:dyDescent="0.25">
      <c r="A22" s="76"/>
      <c r="B22" s="128"/>
      <c r="C22" s="128"/>
      <c r="D22" s="128"/>
      <c r="E22" s="128"/>
      <c r="F22" s="128"/>
      <c r="G22" s="128"/>
      <c r="H22" s="128"/>
      <c r="I22" s="128"/>
      <c r="J22" s="129"/>
      <c r="K22" s="40"/>
    </row>
    <row r="23" spans="1:23" ht="28.5" customHeight="1" x14ac:dyDescent="0.25">
      <c r="A23" s="73" t="s">
        <v>2</v>
      </c>
      <c r="B23" s="130" t="s">
        <v>96</v>
      </c>
      <c r="C23" s="316" t="s">
        <v>239</v>
      </c>
      <c r="D23" s="316"/>
      <c r="E23" s="316"/>
      <c r="F23" s="316"/>
      <c r="G23" s="316"/>
      <c r="H23" s="316"/>
      <c r="I23" s="316"/>
      <c r="J23" s="316"/>
      <c r="K23" s="41"/>
    </row>
    <row r="24" spans="1:23" s="20" customFormat="1" ht="3" customHeight="1" x14ac:dyDescent="0.25">
      <c r="A24" s="74"/>
      <c r="B24" s="97"/>
      <c r="C24" s="97"/>
      <c r="D24" s="97"/>
      <c r="E24" s="97"/>
      <c r="F24" s="97"/>
      <c r="G24" s="97"/>
      <c r="H24" s="97"/>
      <c r="I24" s="97"/>
      <c r="J24" s="84"/>
      <c r="K24" s="39"/>
    </row>
    <row r="25" spans="1:23" ht="115.5" customHeight="1" x14ac:dyDescent="0.25">
      <c r="A25" s="73" t="s">
        <v>13</v>
      </c>
      <c r="B25" s="317" t="s">
        <v>240</v>
      </c>
      <c r="C25" s="318"/>
      <c r="D25" s="318"/>
      <c r="E25" s="318"/>
      <c r="F25" s="318"/>
      <c r="G25" s="318"/>
      <c r="H25" s="318"/>
      <c r="I25" s="318"/>
      <c r="J25" s="319"/>
      <c r="K25" s="41"/>
      <c r="L25" s="20"/>
      <c r="M25" s="20"/>
      <c r="N25" s="20"/>
      <c r="O25" s="20"/>
      <c r="P25" s="20"/>
    </row>
    <row r="26" spans="1:23" s="20" customFormat="1" ht="3" customHeight="1" x14ac:dyDescent="0.25">
      <c r="A26" s="76"/>
      <c r="B26" s="93"/>
      <c r="C26" s="93"/>
      <c r="D26" s="93"/>
      <c r="E26" s="93"/>
      <c r="F26" s="93"/>
      <c r="G26" s="93"/>
      <c r="H26" s="93"/>
      <c r="I26" s="93"/>
      <c r="J26" s="75"/>
      <c r="K26" s="39"/>
    </row>
    <row r="27" spans="1:23" ht="15.75" customHeight="1" x14ac:dyDescent="0.25">
      <c r="A27" s="272" t="s">
        <v>174</v>
      </c>
      <c r="B27" s="273"/>
      <c r="C27" s="273"/>
      <c r="D27" s="273"/>
      <c r="E27" s="273"/>
      <c r="F27" s="273"/>
      <c r="G27" s="273"/>
      <c r="H27" s="273"/>
      <c r="I27" s="273"/>
      <c r="J27" s="274"/>
      <c r="K27" s="41"/>
    </row>
    <row r="28" spans="1:23" s="20" customFormat="1" ht="3" customHeight="1" x14ac:dyDescent="0.25">
      <c r="A28" s="74"/>
      <c r="B28" s="94"/>
      <c r="C28" s="94"/>
      <c r="D28" s="94"/>
      <c r="E28" s="94"/>
      <c r="F28" s="94"/>
      <c r="G28" s="94"/>
      <c r="H28" s="94"/>
      <c r="I28" s="94"/>
      <c r="J28" s="77"/>
      <c r="K28" s="39"/>
    </row>
    <row r="29" spans="1:23" x14ac:dyDescent="0.25">
      <c r="A29" s="73" t="s">
        <v>184</v>
      </c>
      <c r="B29" s="228" t="s">
        <v>207</v>
      </c>
      <c r="C29" s="228"/>
      <c r="D29" s="228"/>
      <c r="E29" s="228"/>
      <c r="F29" s="228"/>
      <c r="G29" s="228"/>
      <c r="H29" s="228"/>
      <c r="I29" s="228"/>
      <c r="J29" s="286"/>
      <c r="K29" s="41"/>
    </row>
    <row r="30" spans="1:23" ht="62.25" customHeight="1" x14ac:dyDescent="0.25">
      <c r="A30" s="60" t="s">
        <v>185</v>
      </c>
      <c r="B30" s="230" t="s">
        <v>241</v>
      </c>
      <c r="C30" s="230"/>
      <c r="D30" s="230"/>
      <c r="E30" s="230"/>
      <c r="F30" s="230"/>
      <c r="G30" s="230"/>
      <c r="H30" s="230"/>
      <c r="I30" s="230"/>
      <c r="J30" s="287"/>
      <c r="K30" s="41"/>
    </row>
    <row r="31" spans="1:23" x14ac:dyDescent="0.25">
      <c r="A31" s="98" t="s">
        <v>222</v>
      </c>
      <c r="B31" s="232" t="s">
        <v>233</v>
      </c>
      <c r="C31" s="232"/>
      <c r="D31" s="232"/>
      <c r="E31" s="232"/>
      <c r="F31" s="232"/>
      <c r="G31" s="232"/>
      <c r="H31" s="232"/>
      <c r="I31" s="232"/>
      <c r="J31" s="282"/>
      <c r="K31" s="41"/>
      <c r="U31" s="34">
        <v>0</v>
      </c>
    </row>
    <row r="32" spans="1:23" ht="26.25" hidden="1" customHeight="1" x14ac:dyDescent="0.25">
      <c r="A32" s="60" t="s">
        <v>213</v>
      </c>
      <c r="B32" s="67"/>
      <c r="C32" s="61"/>
      <c r="D32" s="61"/>
      <c r="E32" s="61"/>
      <c r="F32" s="61"/>
      <c r="G32" s="61"/>
      <c r="H32" s="61"/>
      <c r="I32" s="61"/>
      <c r="J32" s="62"/>
      <c r="K32" s="41"/>
    </row>
    <row r="33" spans="1:14" ht="15.75" customHeight="1" x14ac:dyDescent="0.25">
      <c r="A33" s="272" t="s">
        <v>176</v>
      </c>
      <c r="B33" s="273"/>
      <c r="C33" s="273"/>
      <c r="D33" s="273"/>
      <c r="E33" s="273"/>
      <c r="F33" s="273"/>
      <c r="G33" s="273"/>
      <c r="H33" s="273"/>
      <c r="I33" s="273"/>
      <c r="J33" s="274"/>
      <c r="K33" s="41"/>
    </row>
    <row r="34" spans="1:14" s="20" customFormat="1" ht="3" customHeight="1" x14ac:dyDescent="0.25">
      <c r="A34" s="74"/>
      <c r="B34" s="94"/>
      <c r="C34" s="94"/>
      <c r="D34" s="94"/>
      <c r="E34" s="94"/>
      <c r="F34" s="94"/>
      <c r="G34" s="94"/>
      <c r="H34" s="94"/>
      <c r="I34" s="94"/>
      <c r="J34" s="77"/>
      <c r="K34" s="39"/>
    </row>
    <row r="35" spans="1:14" s="20" customFormat="1" x14ac:dyDescent="0.25">
      <c r="A35" s="261" t="s">
        <v>175</v>
      </c>
      <c r="B35" s="262"/>
      <c r="C35" s="262"/>
      <c r="D35" s="262"/>
      <c r="E35" s="262"/>
      <c r="F35" s="262"/>
      <c r="G35" s="262"/>
      <c r="H35" s="262"/>
      <c r="I35" s="262"/>
      <c r="J35" s="263"/>
      <c r="K35" s="39"/>
    </row>
    <row r="36" spans="1:14" s="20" customFormat="1" ht="3" customHeight="1" x14ac:dyDescent="0.25">
      <c r="A36" s="74"/>
      <c r="B36" s="94"/>
      <c r="C36" s="94"/>
      <c r="D36" s="94"/>
      <c r="E36" s="94"/>
      <c r="F36" s="94"/>
      <c r="G36" s="94"/>
      <c r="H36" s="94"/>
      <c r="I36" s="94"/>
      <c r="J36" s="77"/>
      <c r="K36" s="39"/>
    </row>
    <row r="37" spans="1:14" ht="15" customHeight="1" x14ac:dyDescent="0.25">
      <c r="A37" s="275" t="s">
        <v>3</v>
      </c>
      <c r="B37" s="276"/>
      <c r="C37" s="277" t="s">
        <v>10</v>
      </c>
      <c r="D37" s="281"/>
      <c r="E37" s="281"/>
      <c r="F37" s="281" t="s">
        <v>4</v>
      </c>
      <c r="G37" s="281"/>
      <c r="H37" s="276"/>
      <c r="I37" s="277" t="s">
        <v>12</v>
      </c>
      <c r="J37" s="278"/>
      <c r="K37" s="43"/>
    </row>
    <row r="38" spans="1:14" x14ac:dyDescent="0.25">
      <c r="A38" s="315">
        <v>352555620</v>
      </c>
      <c r="B38" s="246"/>
      <c r="C38" s="254">
        <v>414067030.93000001</v>
      </c>
      <c r="D38" s="255"/>
      <c r="E38" s="256"/>
      <c r="F38" s="254">
        <v>404094200.73000002</v>
      </c>
      <c r="G38" s="255"/>
      <c r="H38" s="256"/>
      <c r="I38" s="247">
        <f>IF(F38&gt;0,F38/C38,0)</f>
        <v>0.97591493778772753</v>
      </c>
      <c r="J38" s="280"/>
      <c r="K38" s="43"/>
      <c r="M38" s="118"/>
      <c r="N38" s="118"/>
    </row>
    <row r="39" spans="1:14" s="20" customFormat="1" x14ac:dyDescent="0.25">
      <c r="A39" s="261" t="s">
        <v>177</v>
      </c>
      <c r="B39" s="262"/>
      <c r="C39" s="262"/>
      <c r="D39" s="262"/>
      <c r="E39" s="262"/>
      <c r="F39" s="262"/>
      <c r="G39" s="262"/>
      <c r="H39" s="262"/>
      <c r="I39" s="262"/>
      <c r="J39" s="263"/>
      <c r="K39" s="39"/>
    </row>
    <row r="40" spans="1:14" s="20" customFormat="1" ht="3" customHeight="1" x14ac:dyDescent="0.25">
      <c r="A40" s="74"/>
      <c r="B40" s="94"/>
      <c r="C40" s="94"/>
      <c r="D40" s="94"/>
      <c r="E40" s="94"/>
      <c r="F40" s="94"/>
      <c r="G40" s="94"/>
      <c r="H40" s="94"/>
      <c r="I40" s="94"/>
      <c r="J40" s="77"/>
      <c r="K40" s="39"/>
    </row>
    <row r="41" spans="1:14" x14ac:dyDescent="0.25">
      <c r="A41" s="74"/>
      <c r="B41" s="94"/>
      <c r="C41" s="240" t="s">
        <v>5</v>
      </c>
      <c r="D41" s="241"/>
      <c r="E41" s="240" t="s">
        <v>214</v>
      </c>
      <c r="F41" s="241"/>
      <c r="G41" s="240" t="s">
        <v>14</v>
      </c>
      <c r="H41" s="240"/>
      <c r="I41" s="240" t="s">
        <v>9</v>
      </c>
      <c r="J41" s="271"/>
      <c r="K41" s="41"/>
    </row>
    <row r="42" spans="1:14" ht="30" x14ac:dyDescent="0.25">
      <c r="A42" s="95" t="s">
        <v>27</v>
      </c>
      <c r="B42" s="78" t="s">
        <v>26</v>
      </c>
      <c r="C42" s="78" t="s">
        <v>198</v>
      </c>
      <c r="D42" s="78" t="s">
        <v>199</v>
      </c>
      <c r="E42" s="79" t="s">
        <v>218</v>
      </c>
      <c r="F42" s="79" t="s">
        <v>215</v>
      </c>
      <c r="G42" s="79" t="s">
        <v>216</v>
      </c>
      <c r="H42" s="79" t="s">
        <v>217</v>
      </c>
      <c r="I42" s="79" t="s">
        <v>11</v>
      </c>
      <c r="J42" s="96" t="s">
        <v>8</v>
      </c>
      <c r="K42" s="41"/>
    </row>
    <row r="43" spans="1:14" ht="75.75" customHeight="1" x14ac:dyDescent="0.25">
      <c r="A43" s="68" t="s">
        <v>236</v>
      </c>
      <c r="B43" s="69" t="s">
        <v>208</v>
      </c>
      <c r="C43" s="70">
        <v>4800</v>
      </c>
      <c r="D43" s="70">
        <v>352555619.39999998</v>
      </c>
      <c r="E43" s="70">
        <v>1200</v>
      </c>
      <c r="F43" s="70">
        <v>91593461.849999994</v>
      </c>
      <c r="G43" s="170">
        <v>1452</v>
      </c>
      <c r="H43" s="122">
        <v>149213718.15000001</v>
      </c>
      <c r="I43" s="85">
        <f>+Tabla134[Física 
(E)]/Tabla134[Física
(C )]</f>
        <v>1.21</v>
      </c>
      <c r="J43" s="86">
        <f>+Tabla134[Financiera 
 (F)]/Tabla134[Financiera
(D)]</f>
        <v>1.6290870018032844</v>
      </c>
      <c r="K43" s="44"/>
    </row>
    <row r="44" spans="1:14" s="20" customFormat="1" ht="0.75" customHeight="1" x14ac:dyDescent="0.25">
      <c r="A44" s="161"/>
      <c r="B44" s="162"/>
      <c r="C44" s="163"/>
      <c r="D44" s="164"/>
      <c r="E44" s="165"/>
      <c r="F44" s="165"/>
      <c r="G44" s="166"/>
      <c r="H44" s="167"/>
      <c r="I44" s="168">
        <f>+Tabla134[Física
(C )]/Tabla134[Física
(A)]</f>
        <v>0.25</v>
      </c>
      <c r="J44" s="169"/>
      <c r="K44" s="39"/>
    </row>
    <row r="45" spans="1:14" ht="15.75" customHeight="1" x14ac:dyDescent="0.25">
      <c r="A45" s="272" t="s">
        <v>178</v>
      </c>
      <c r="B45" s="273"/>
      <c r="C45" s="273"/>
      <c r="D45" s="273"/>
      <c r="E45" s="273"/>
      <c r="F45" s="273"/>
      <c r="G45" s="273"/>
      <c r="H45" s="273"/>
      <c r="I45" s="273"/>
      <c r="J45" s="274"/>
      <c r="K45" s="45"/>
      <c r="L45" s="30"/>
    </row>
    <row r="46" spans="1:14" s="20" customFormat="1" ht="3" customHeight="1" x14ac:dyDescent="0.25">
      <c r="A46" s="74"/>
      <c r="B46" s="94"/>
      <c r="C46" s="94"/>
      <c r="D46" s="94"/>
      <c r="E46" s="94"/>
      <c r="F46" s="94"/>
      <c r="G46" s="94"/>
      <c r="H46" s="94"/>
      <c r="I46" s="94"/>
      <c r="J46" s="77"/>
      <c r="K46" s="39"/>
    </row>
    <row r="47" spans="1:14" s="20" customFormat="1" x14ac:dyDescent="0.25">
      <c r="A47" s="261" t="s">
        <v>179</v>
      </c>
      <c r="B47" s="262"/>
      <c r="C47" s="262"/>
      <c r="D47" s="262"/>
      <c r="E47" s="262"/>
      <c r="F47" s="262"/>
      <c r="G47" s="262"/>
      <c r="H47" s="262"/>
      <c r="I47" s="262"/>
      <c r="J47" s="263"/>
      <c r="K47" s="39"/>
    </row>
    <row r="48" spans="1:14" s="20" customFormat="1" ht="3" customHeight="1" x14ac:dyDescent="0.25">
      <c r="A48" s="76"/>
      <c r="B48" s="93"/>
      <c r="C48" s="93"/>
      <c r="D48" s="93"/>
      <c r="E48" s="93"/>
      <c r="F48" s="93"/>
      <c r="G48" s="93"/>
      <c r="H48" s="93"/>
      <c r="I48" s="93"/>
      <c r="J48" s="75"/>
      <c r="K48" s="39"/>
    </row>
    <row r="49" spans="1:11" ht="40.5" customHeight="1" x14ac:dyDescent="0.25">
      <c r="A49" s="66" t="s">
        <v>180</v>
      </c>
      <c r="B49" s="312" t="s">
        <v>250</v>
      </c>
      <c r="C49" s="312"/>
      <c r="D49" s="312"/>
      <c r="E49" s="312"/>
      <c r="F49" s="312"/>
      <c r="G49" s="312"/>
      <c r="H49" s="312"/>
      <c r="I49" s="312"/>
      <c r="J49" s="313"/>
      <c r="K49" s="41"/>
    </row>
    <row r="50" spans="1:11" ht="29.25" customHeight="1" x14ac:dyDescent="0.25">
      <c r="A50" s="66" t="s">
        <v>181</v>
      </c>
      <c r="B50" s="312" t="s">
        <v>242</v>
      </c>
      <c r="C50" s="312"/>
      <c r="D50" s="312"/>
      <c r="E50" s="312"/>
      <c r="F50" s="312"/>
      <c r="G50" s="312"/>
      <c r="H50" s="312"/>
      <c r="I50" s="312"/>
      <c r="J50" s="313"/>
      <c r="K50" s="41"/>
    </row>
    <row r="51" spans="1:11" ht="40.5" customHeight="1" x14ac:dyDescent="0.25">
      <c r="A51" s="66" t="s">
        <v>7</v>
      </c>
      <c r="B51" s="176" t="s">
        <v>252</v>
      </c>
      <c r="C51" s="176"/>
      <c r="D51" s="176"/>
      <c r="E51" s="176"/>
      <c r="F51" s="176"/>
      <c r="G51" s="176"/>
      <c r="H51" s="176"/>
      <c r="I51" s="176"/>
      <c r="J51" s="177"/>
      <c r="K51" s="41"/>
    </row>
    <row r="52" spans="1:11" ht="77.45" customHeight="1" x14ac:dyDescent="0.25">
      <c r="A52" s="66" t="s">
        <v>6</v>
      </c>
      <c r="B52" s="270" t="s">
        <v>257</v>
      </c>
      <c r="C52" s="270"/>
      <c r="D52" s="270"/>
      <c r="E52" s="270"/>
      <c r="F52" s="270"/>
      <c r="G52" s="270"/>
      <c r="H52" s="270"/>
      <c r="I52" s="270"/>
      <c r="J52" s="314"/>
      <c r="K52" s="41"/>
    </row>
    <row r="53" spans="1:11" s="20" customFormat="1" ht="3" customHeight="1" x14ac:dyDescent="0.25">
      <c r="A53" s="76"/>
      <c r="B53" s="93"/>
      <c r="C53" s="93"/>
      <c r="D53" s="93"/>
      <c r="E53" s="93"/>
      <c r="F53" s="93"/>
      <c r="G53" s="93"/>
      <c r="H53" s="93"/>
      <c r="I53" s="93"/>
      <c r="J53" s="75"/>
      <c r="K53" s="39"/>
    </row>
    <row r="54" spans="1:11" ht="15.75" customHeight="1" x14ac:dyDescent="0.25">
      <c r="A54" s="272" t="s">
        <v>223</v>
      </c>
      <c r="B54" s="273"/>
      <c r="C54" s="273"/>
      <c r="D54" s="273"/>
      <c r="E54" s="273"/>
      <c r="F54" s="273"/>
      <c r="G54" s="273"/>
      <c r="H54" s="273"/>
      <c r="I54" s="273"/>
      <c r="J54" s="274"/>
      <c r="K54" s="41"/>
    </row>
    <row r="55" spans="1:11" s="20" customFormat="1" ht="3" customHeight="1" x14ac:dyDescent="0.25">
      <c r="A55" s="74"/>
      <c r="B55" s="94"/>
      <c r="C55" s="94"/>
      <c r="D55" s="94"/>
      <c r="E55" s="94"/>
      <c r="F55" s="94"/>
      <c r="G55" s="94"/>
      <c r="H55" s="94"/>
      <c r="I55" s="94"/>
      <c r="J55" s="77"/>
      <c r="K55" s="39"/>
    </row>
    <row r="56" spans="1:11" s="20" customFormat="1" x14ac:dyDescent="0.25">
      <c r="A56" s="308" t="s">
        <v>183</v>
      </c>
      <c r="B56" s="309"/>
      <c r="C56" s="309"/>
      <c r="D56" s="309"/>
      <c r="E56" s="309"/>
      <c r="F56" s="309"/>
      <c r="G56" s="309"/>
      <c r="H56" s="309"/>
      <c r="I56" s="309"/>
      <c r="J56" s="310"/>
      <c r="K56" s="39"/>
    </row>
    <row r="57" spans="1:11" s="20" customFormat="1" ht="3" customHeight="1" x14ac:dyDescent="0.25">
      <c r="A57" s="76"/>
      <c r="B57" s="93"/>
      <c r="C57" s="93"/>
      <c r="D57" s="93"/>
      <c r="E57" s="93"/>
      <c r="F57" s="93"/>
      <c r="G57" s="93"/>
      <c r="H57" s="93"/>
      <c r="I57" s="93"/>
      <c r="J57" s="75"/>
      <c r="K57" s="39"/>
    </row>
    <row r="58" spans="1:11" ht="42.75" customHeight="1" thickBot="1" x14ac:dyDescent="0.3">
      <c r="A58" s="184"/>
      <c r="B58" s="185"/>
      <c r="C58" s="185"/>
      <c r="D58" s="185"/>
      <c r="E58" s="185"/>
      <c r="F58" s="185"/>
      <c r="G58" s="185"/>
      <c r="H58" s="185"/>
      <c r="I58" s="185"/>
      <c r="J58" s="186"/>
      <c r="K58" s="41"/>
    </row>
    <row r="59" spans="1:11" ht="14.25" customHeight="1" thickTop="1" x14ac:dyDescent="0.25">
      <c r="A59" s="311" t="s">
        <v>182</v>
      </c>
      <c r="B59" s="311"/>
      <c r="C59" s="311"/>
      <c r="D59" s="311"/>
      <c r="E59" s="311"/>
      <c r="F59" s="311"/>
      <c r="G59" s="311"/>
      <c r="H59" s="311"/>
      <c r="I59" s="311"/>
      <c r="J59" s="311"/>
      <c r="K59" s="41"/>
    </row>
    <row r="61" spans="1:11" ht="7.5" customHeight="1" x14ac:dyDescent="0.25"/>
  </sheetData>
  <sheetProtection formatCells="0" formatColumns="0" formatRows="0" insertRows="0" deleteRows="0" pivotTables="0"/>
  <mergeCells count="49">
    <mergeCell ref="B31:J31"/>
    <mergeCell ref="A10:J10"/>
    <mergeCell ref="B1:J1"/>
    <mergeCell ref="B2:C2"/>
    <mergeCell ref="D2:H2"/>
    <mergeCell ref="B3:C3"/>
    <mergeCell ref="D3:H3"/>
    <mergeCell ref="A4:J4"/>
    <mergeCell ref="A5:J5"/>
    <mergeCell ref="A6:J6"/>
    <mergeCell ref="A7:J7"/>
    <mergeCell ref="A8:J8"/>
    <mergeCell ref="A9:J9"/>
    <mergeCell ref="B11:J11"/>
    <mergeCell ref="B14:J14"/>
    <mergeCell ref="B15:J15"/>
    <mergeCell ref="A17:J17"/>
    <mergeCell ref="C19:J19"/>
    <mergeCell ref="C21:J21"/>
    <mergeCell ref="C23:J23"/>
    <mergeCell ref="B25:J25"/>
    <mergeCell ref="A27:J27"/>
    <mergeCell ref="B29:J29"/>
    <mergeCell ref="B30:J30"/>
    <mergeCell ref="C41:D41"/>
    <mergeCell ref="G41:H41"/>
    <mergeCell ref="I41:J41"/>
    <mergeCell ref="A33:J33"/>
    <mergeCell ref="A35:J35"/>
    <mergeCell ref="A37:B37"/>
    <mergeCell ref="I37:J37"/>
    <mergeCell ref="A38:B38"/>
    <mergeCell ref="I38:J38"/>
    <mergeCell ref="A39:J39"/>
    <mergeCell ref="E41:F41"/>
    <mergeCell ref="F37:H37"/>
    <mergeCell ref="C37:E37"/>
    <mergeCell ref="C38:E38"/>
    <mergeCell ref="A54:J54"/>
    <mergeCell ref="A56:J56"/>
    <mergeCell ref="A58:J58"/>
    <mergeCell ref="A59:J59"/>
    <mergeCell ref="A45:J45"/>
    <mergeCell ref="A47:J47"/>
    <mergeCell ref="B49:J49"/>
    <mergeCell ref="B50:J50"/>
    <mergeCell ref="B51:J51"/>
    <mergeCell ref="B52:J52"/>
    <mergeCell ref="F38:H38"/>
  </mergeCells>
  <dataValidations count="14">
    <dataValidation allowBlank="1" showInputMessage="1" showErrorMessage="1" prompt="Monto ejecutado en el trimestre" sqref="H42"/>
    <dataValidation allowBlank="1" showInputMessage="1" showErrorMessage="1" prompt="Meta alcanzada en el trimestre" sqref="G42"/>
    <dataValidation allowBlank="1" showInputMessage="1" showErrorMessage="1" prompt="Monto presupuestado para el producto" sqref="D42 F42"/>
    <dataValidation allowBlank="1" showInputMessage="1" showErrorMessage="1" prompt="Meta anual del indicador" sqref="C42 E42"/>
    <dataValidation allowBlank="1" showInputMessage="1" showErrorMessage="1" prompt="Nombre del indicador" sqref="B42"/>
    <dataValidation allowBlank="1" showInputMessage="1" showErrorMessage="1" prompt="Nombre de cada producto" sqref="A42"/>
    <dataValidation allowBlank="1" showInputMessage="1" showErrorMessage="1" prompt="¿En qué consiste el programa?" sqref="B30:J30"/>
    <dataValidation allowBlank="1" showInputMessage="1" showErrorMessage="1" prompt="Presupuesto del programa" sqref="A38:C38"/>
    <dataValidation allowBlank="1" showInputMessage="1" showErrorMessage="1" prompt="De existir desvío, explicar razones." sqref="B52:J52"/>
    <dataValidation allowBlank="1" showInputMessage="1" showErrorMessage="1" prompt="¿En qué consiste el producto? su objetivo" sqref="B50:J50"/>
    <dataValidation allowBlank="1" showInputMessage="1" showErrorMessage="1" prompt="Nombre del producto" sqref="B49:J49"/>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70866141732283505" right="0.70866141732283505" top="0.74803149606299202" bottom="0.74803149606299202" header="0.31496062992126" footer="0.31496062992126"/>
  <pageSetup scale="49" orientation="portrait" r:id="rId1"/>
  <headerFooter alignWithMargins="0">
    <oddFooter>&amp;RPágina &amp;P</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3" customWidth="1"/>
    <col min="2" max="2" width="14" style="3" customWidth="1"/>
    <col min="3" max="3" width="10" style="3" customWidth="1"/>
    <col min="4" max="4" width="27.7109375" style="3" customWidth="1"/>
    <col min="5" max="5" width="13.85546875" style="3" customWidth="1"/>
    <col min="6" max="6" width="14.140625" style="3" customWidth="1"/>
    <col min="7" max="16384" width="5" style="3"/>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326" t="s">
        <v>28</v>
      </c>
      <c r="B5" s="327"/>
      <c r="C5" s="327"/>
      <c r="D5" s="327"/>
      <c r="E5" s="327"/>
      <c r="F5" s="328"/>
    </row>
    <row r="6" spans="1:6" ht="16.5" customHeight="1" thickBot="1" x14ac:dyDescent="0.3">
      <c r="D6" s="4"/>
    </row>
    <row r="7" spans="1:6" ht="16.5" customHeight="1" x14ac:dyDescent="0.25">
      <c r="A7" s="5" t="s">
        <v>29</v>
      </c>
      <c r="B7" s="5" t="s">
        <v>30</v>
      </c>
      <c r="C7" s="5" t="s">
        <v>31</v>
      </c>
      <c r="D7" s="5" t="s">
        <v>32</v>
      </c>
      <c r="E7" s="5" t="s">
        <v>33</v>
      </c>
      <c r="F7" s="6" t="s">
        <v>34</v>
      </c>
    </row>
    <row r="8" spans="1:6" ht="123.75" customHeight="1" thickBot="1" x14ac:dyDescent="0.3">
      <c r="A8" s="7">
        <v>0</v>
      </c>
      <c r="B8" s="8" t="s">
        <v>189</v>
      </c>
      <c r="C8" s="9" t="s">
        <v>35</v>
      </c>
      <c r="D8" s="10" t="s">
        <v>36</v>
      </c>
      <c r="E8" s="11" t="s">
        <v>190</v>
      </c>
      <c r="F8" s="11" t="s">
        <v>191</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93"/>
  <sheetViews>
    <sheetView workbookViewId="0">
      <selection activeCell="B1" sqref="B1"/>
    </sheetView>
  </sheetViews>
  <sheetFormatPr baseColWidth="10" defaultColWidth="11.42578125" defaultRowHeight="15" x14ac:dyDescent="0.25"/>
  <cols>
    <col min="1" max="1" width="4" style="3" bestFit="1" customWidth="1"/>
    <col min="2" max="2" width="67.42578125" style="3" customWidth="1"/>
    <col min="3" max="3" width="6" style="3" customWidth="1"/>
    <col min="4" max="4" width="5.140625" style="3" bestFit="1" customWidth="1"/>
    <col min="5" max="5" width="170.5703125" style="3" bestFit="1" customWidth="1"/>
    <col min="6" max="6" width="11.85546875" style="3" bestFit="1" customWidth="1"/>
    <col min="7" max="16384" width="11.42578125" style="3"/>
  </cols>
  <sheetData>
    <row r="1" spans="1:5" x14ac:dyDescent="0.25">
      <c r="A1" s="14"/>
      <c r="B1" s="15" t="s">
        <v>23</v>
      </c>
    </row>
    <row r="2" spans="1:5" x14ac:dyDescent="0.25">
      <c r="A2" s="16">
        <v>1</v>
      </c>
      <c r="B2" s="17" t="s">
        <v>86</v>
      </c>
      <c r="C2"/>
      <c r="D2"/>
      <c r="E2"/>
    </row>
    <row r="3" spans="1:5" x14ac:dyDescent="0.25">
      <c r="A3" s="16">
        <v>2</v>
      </c>
      <c r="B3" s="17" t="s">
        <v>88</v>
      </c>
      <c r="C3"/>
      <c r="D3"/>
      <c r="E3"/>
    </row>
    <row r="4" spans="1:5" x14ac:dyDescent="0.25">
      <c r="A4" s="16">
        <v>3</v>
      </c>
      <c r="B4" s="17" t="s">
        <v>90</v>
      </c>
      <c r="C4"/>
      <c r="D4"/>
      <c r="E4"/>
    </row>
    <row r="5" spans="1:5" x14ac:dyDescent="0.25">
      <c r="A5" s="16">
        <v>4</v>
      </c>
      <c r="B5" s="17" t="s">
        <v>92</v>
      </c>
      <c r="C5"/>
      <c r="D5"/>
      <c r="E5"/>
    </row>
    <row r="7" spans="1:5" x14ac:dyDescent="0.25">
      <c r="A7" s="14"/>
      <c r="B7" s="18" t="s">
        <v>24</v>
      </c>
      <c r="C7" s="12"/>
      <c r="E7" s="12" t="s">
        <v>25</v>
      </c>
    </row>
    <row r="8" spans="1:5" ht="30" x14ac:dyDescent="0.25">
      <c r="A8" s="16">
        <v>1.1000000000000001</v>
      </c>
      <c r="B8" s="17" t="s">
        <v>173</v>
      </c>
      <c r="D8" s="3" t="s">
        <v>37</v>
      </c>
      <c r="E8" s="13" t="s">
        <v>150</v>
      </c>
    </row>
    <row r="9" spans="1:5" ht="30" x14ac:dyDescent="0.25">
      <c r="A9" s="16">
        <v>1.2</v>
      </c>
      <c r="B9" s="17" t="s">
        <v>38</v>
      </c>
      <c r="D9" s="3" t="s">
        <v>39</v>
      </c>
      <c r="E9" s="13" t="s">
        <v>151</v>
      </c>
    </row>
    <row r="10" spans="1:5" ht="30" x14ac:dyDescent="0.25">
      <c r="A10" s="16">
        <v>1.3</v>
      </c>
      <c r="B10" s="17" t="s">
        <v>40</v>
      </c>
      <c r="D10" s="3" t="s">
        <v>41</v>
      </c>
      <c r="E10" s="13" t="s">
        <v>42</v>
      </c>
    </row>
    <row r="11" spans="1:5" ht="30" x14ac:dyDescent="0.25">
      <c r="A11" s="16">
        <v>1.4</v>
      </c>
      <c r="B11" s="17" t="s">
        <v>43</v>
      </c>
      <c r="D11" s="3" t="s">
        <v>44</v>
      </c>
      <c r="E11" s="13" t="s">
        <v>45</v>
      </c>
    </row>
    <row r="12" spans="1:5" ht="30" x14ac:dyDescent="0.25">
      <c r="A12" s="16">
        <v>2.1</v>
      </c>
      <c r="B12" s="17" t="s">
        <v>149</v>
      </c>
      <c r="D12" s="3" t="s">
        <v>46</v>
      </c>
      <c r="E12" s="13" t="s">
        <v>152</v>
      </c>
    </row>
    <row r="13" spans="1:5" ht="30" x14ac:dyDescent="0.25">
      <c r="A13" s="16">
        <v>2.2000000000000002</v>
      </c>
      <c r="B13" s="17" t="s">
        <v>47</v>
      </c>
      <c r="D13" s="3" t="s">
        <v>48</v>
      </c>
      <c r="E13" s="13" t="s">
        <v>153</v>
      </c>
    </row>
    <row r="14" spans="1:5" x14ac:dyDescent="0.25">
      <c r="A14" s="16">
        <v>2.2999999999999998</v>
      </c>
      <c r="B14" s="17" t="s">
        <v>49</v>
      </c>
      <c r="D14" s="3" t="s">
        <v>50</v>
      </c>
      <c r="E14" s="13" t="s">
        <v>154</v>
      </c>
    </row>
    <row r="15" spans="1:5" x14ac:dyDescent="0.25">
      <c r="A15" s="16">
        <v>2.4</v>
      </c>
      <c r="B15" s="17" t="s">
        <v>51</v>
      </c>
      <c r="D15" s="3" t="s">
        <v>52</v>
      </c>
      <c r="E15" s="13" t="s">
        <v>53</v>
      </c>
    </row>
    <row r="16" spans="1:5" ht="30" x14ac:dyDescent="0.25">
      <c r="A16" s="16">
        <v>2.5</v>
      </c>
      <c r="B16" s="17" t="s">
        <v>54</v>
      </c>
      <c r="D16" s="3" t="s">
        <v>55</v>
      </c>
      <c r="E16" s="13" t="s">
        <v>155</v>
      </c>
    </row>
    <row r="17" spans="1:5" x14ac:dyDescent="0.25">
      <c r="A17" s="16">
        <v>2.6</v>
      </c>
      <c r="B17" s="17" t="s">
        <v>56</v>
      </c>
      <c r="D17" s="3" t="s">
        <v>57</v>
      </c>
      <c r="E17" s="13" t="s">
        <v>58</v>
      </c>
    </row>
    <row r="18" spans="1:5" x14ac:dyDescent="0.25">
      <c r="A18" s="16">
        <v>2.7</v>
      </c>
      <c r="B18" s="17" t="s">
        <v>59</v>
      </c>
      <c r="D18" s="3" t="s">
        <v>60</v>
      </c>
      <c r="E18" s="13" t="s">
        <v>61</v>
      </c>
    </row>
    <row r="19" spans="1:5" ht="52.5" customHeight="1" x14ac:dyDescent="0.25">
      <c r="A19" s="16">
        <v>3.1</v>
      </c>
      <c r="B19" s="17" t="s">
        <v>62</v>
      </c>
      <c r="D19" s="3" t="s">
        <v>63</v>
      </c>
      <c r="E19" s="13" t="s">
        <v>64</v>
      </c>
    </row>
    <row r="20" spans="1:5" x14ac:dyDescent="0.25">
      <c r="A20" s="16">
        <v>3.2</v>
      </c>
      <c r="B20" s="17" t="s">
        <v>65</v>
      </c>
      <c r="D20" s="3" t="s">
        <v>66</v>
      </c>
      <c r="E20" s="13" t="s">
        <v>67</v>
      </c>
    </row>
    <row r="21" spans="1:5" ht="30" x14ac:dyDescent="0.25">
      <c r="A21" s="16">
        <v>3.3</v>
      </c>
      <c r="B21" s="17" t="s">
        <v>68</v>
      </c>
      <c r="D21" s="3" t="s">
        <v>69</v>
      </c>
      <c r="E21" s="13" t="s">
        <v>70</v>
      </c>
    </row>
    <row r="22" spans="1:5" x14ac:dyDescent="0.25">
      <c r="A22" s="16">
        <v>3.4</v>
      </c>
      <c r="B22" s="17" t="s">
        <v>71</v>
      </c>
      <c r="D22" s="3" t="s">
        <v>72</v>
      </c>
      <c r="E22" s="13" t="s">
        <v>73</v>
      </c>
    </row>
    <row r="23" spans="1:5" ht="45" x14ac:dyDescent="0.25">
      <c r="A23" s="16">
        <v>3.5</v>
      </c>
      <c r="B23" s="17" t="s">
        <v>148</v>
      </c>
      <c r="D23" s="3" t="s">
        <v>74</v>
      </c>
      <c r="E23" s="13" t="s">
        <v>75</v>
      </c>
    </row>
    <row r="24" spans="1:5" x14ac:dyDescent="0.25">
      <c r="A24" s="16">
        <v>4.0999999999999996</v>
      </c>
      <c r="B24" s="17" t="s">
        <v>76</v>
      </c>
      <c r="D24" s="3" t="s">
        <v>77</v>
      </c>
      <c r="E24" s="13" t="s">
        <v>78</v>
      </c>
    </row>
    <row r="25" spans="1:5" ht="30" x14ac:dyDescent="0.25">
      <c r="A25" s="16">
        <v>4.2</v>
      </c>
      <c r="B25" s="17" t="s">
        <v>79</v>
      </c>
      <c r="D25" s="3" t="s">
        <v>80</v>
      </c>
      <c r="E25" s="13" t="s">
        <v>156</v>
      </c>
    </row>
    <row r="26" spans="1:5" x14ac:dyDescent="0.25">
      <c r="A26" s="16">
        <v>4.3</v>
      </c>
      <c r="B26" s="17" t="s">
        <v>147</v>
      </c>
      <c r="D26" s="3" t="s">
        <v>81</v>
      </c>
      <c r="E26" s="13" t="s">
        <v>82</v>
      </c>
    </row>
    <row r="27" spans="1:5" x14ac:dyDescent="0.25">
      <c r="D27" s="3" t="s">
        <v>83</v>
      </c>
      <c r="E27" s="13" t="s">
        <v>84</v>
      </c>
    </row>
    <row r="28" spans="1:5" x14ac:dyDescent="0.25">
      <c r="D28" s="3" t="s">
        <v>85</v>
      </c>
      <c r="E28" s="13" t="s">
        <v>157</v>
      </c>
    </row>
    <row r="29" spans="1:5" x14ac:dyDescent="0.25">
      <c r="D29" s="3" t="s">
        <v>87</v>
      </c>
      <c r="E29" s="13" t="s">
        <v>158</v>
      </c>
    </row>
    <row r="30" spans="1:5" x14ac:dyDescent="0.25">
      <c r="D30" s="3" t="s">
        <v>89</v>
      </c>
      <c r="E30" s="13" t="s">
        <v>159</v>
      </c>
    </row>
    <row r="31" spans="1:5" x14ac:dyDescent="0.25">
      <c r="D31" s="3" t="s">
        <v>91</v>
      </c>
      <c r="E31" s="13" t="s">
        <v>160</v>
      </c>
    </row>
    <row r="32" spans="1:5" x14ac:dyDescent="0.25">
      <c r="D32" s="3" t="s">
        <v>93</v>
      </c>
      <c r="E32" s="13" t="s">
        <v>94</v>
      </c>
    </row>
    <row r="33" spans="1:5" ht="30" x14ac:dyDescent="0.25">
      <c r="A33"/>
      <c r="B33"/>
      <c r="D33" s="3" t="s">
        <v>95</v>
      </c>
      <c r="E33" s="13" t="s">
        <v>161</v>
      </c>
    </row>
    <row r="34" spans="1:5" x14ac:dyDescent="0.25">
      <c r="A34"/>
      <c r="B34"/>
      <c r="D34" s="3" t="s">
        <v>96</v>
      </c>
      <c r="E34" s="13" t="s">
        <v>97</v>
      </c>
    </row>
    <row r="35" spans="1:5" ht="30" x14ac:dyDescent="0.25">
      <c r="A35"/>
      <c r="B35"/>
      <c r="D35" s="3" t="s">
        <v>98</v>
      </c>
      <c r="E35" s="13" t="s">
        <v>99</v>
      </c>
    </row>
    <row r="36" spans="1:5" x14ac:dyDescent="0.25">
      <c r="A36"/>
      <c r="B36"/>
      <c r="D36" s="3" t="s">
        <v>100</v>
      </c>
      <c r="E36" s="13" t="s">
        <v>101</v>
      </c>
    </row>
    <row r="37" spans="1:5" x14ac:dyDescent="0.25">
      <c r="A37"/>
      <c r="B37"/>
      <c r="D37" s="3" t="s">
        <v>102</v>
      </c>
      <c r="E37" s="13" t="s">
        <v>103</v>
      </c>
    </row>
    <row r="38" spans="1:5" ht="15" customHeight="1" x14ac:dyDescent="0.25">
      <c r="A38"/>
      <c r="B38"/>
      <c r="D38" s="3" t="s">
        <v>104</v>
      </c>
      <c r="E38" s="13" t="s">
        <v>162</v>
      </c>
    </row>
    <row r="39" spans="1:5" ht="30" x14ac:dyDescent="0.25">
      <c r="A39"/>
      <c r="B39"/>
      <c r="D39" s="3" t="s">
        <v>105</v>
      </c>
      <c r="E39" s="13" t="s">
        <v>163</v>
      </c>
    </row>
    <row r="40" spans="1:5" x14ac:dyDescent="0.25">
      <c r="A40"/>
      <c r="B40"/>
      <c r="D40" s="3" t="s">
        <v>106</v>
      </c>
      <c r="E40" s="13" t="s">
        <v>164</v>
      </c>
    </row>
    <row r="41" spans="1:5" x14ac:dyDescent="0.25">
      <c r="A41"/>
      <c r="B41"/>
      <c r="D41" s="3" t="s">
        <v>107</v>
      </c>
      <c r="E41" s="13" t="s">
        <v>165</v>
      </c>
    </row>
    <row r="42" spans="1:5" x14ac:dyDescent="0.25">
      <c r="A42"/>
      <c r="B42"/>
      <c r="D42" s="3" t="s">
        <v>108</v>
      </c>
      <c r="E42" s="13" t="s">
        <v>109</v>
      </c>
    </row>
    <row r="43" spans="1:5" ht="15" customHeight="1" x14ac:dyDescent="0.25">
      <c r="A43"/>
      <c r="B43"/>
      <c r="D43" s="3" t="s">
        <v>110</v>
      </c>
      <c r="E43" s="13" t="s">
        <v>111</v>
      </c>
    </row>
    <row r="44" spans="1:5" x14ac:dyDescent="0.25">
      <c r="A44"/>
      <c r="B44"/>
      <c r="D44" s="3" t="s">
        <v>112</v>
      </c>
      <c r="E44" s="13" t="s">
        <v>113</v>
      </c>
    </row>
    <row r="45" spans="1:5" x14ac:dyDescent="0.25">
      <c r="A45"/>
      <c r="B45"/>
      <c r="D45" s="3" t="s">
        <v>114</v>
      </c>
      <c r="E45" s="13" t="s">
        <v>115</v>
      </c>
    </row>
    <row r="46" spans="1:5" ht="30" x14ac:dyDescent="0.25">
      <c r="A46"/>
      <c r="B46"/>
      <c r="D46" s="3" t="s">
        <v>116</v>
      </c>
      <c r="E46" s="13" t="s">
        <v>166</v>
      </c>
    </row>
    <row r="47" spans="1:5" x14ac:dyDescent="0.25">
      <c r="A47"/>
      <c r="B47"/>
      <c r="D47" s="3" t="s">
        <v>117</v>
      </c>
      <c r="E47" s="13" t="s">
        <v>118</v>
      </c>
    </row>
    <row r="48" spans="1:5" ht="30" x14ac:dyDescent="0.25">
      <c r="A48"/>
      <c r="B48"/>
      <c r="D48" s="3" t="s">
        <v>119</v>
      </c>
      <c r="E48" s="13" t="s">
        <v>120</v>
      </c>
    </row>
    <row r="49" spans="1:5" x14ac:dyDescent="0.25">
      <c r="A49"/>
      <c r="B49"/>
      <c r="D49" s="3" t="s">
        <v>121</v>
      </c>
      <c r="E49" s="13" t="s">
        <v>167</v>
      </c>
    </row>
    <row r="50" spans="1:5" x14ac:dyDescent="0.25">
      <c r="A50"/>
      <c r="B50"/>
      <c r="D50" s="3" t="s">
        <v>122</v>
      </c>
      <c r="E50" s="13" t="s">
        <v>123</v>
      </c>
    </row>
    <row r="51" spans="1:5" ht="30" x14ac:dyDescent="0.25">
      <c r="A51"/>
      <c r="B51"/>
      <c r="D51" s="3" t="s">
        <v>124</v>
      </c>
      <c r="E51" s="13" t="s">
        <v>168</v>
      </c>
    </row>
    <row r="52" spans="1:5" x14ac:dyDescent="0.25">
      <c r="A52"/>
      <c r="B52"/>
      <c r="D52" s="3" t="s">
        <v>125</v>
      </c>
      <c r="E52" s="13" t="s">
        <v>126</v>
      </c>
    </row>
    <row r="53" spans="1:5" ht="15" customHeight="1" x14ac:dyDescent="0.25">
      <c r="A53"/>
      <c r="B53"/>
      <c r="D53" s="3" t="s">
        <v>127</v>
      </c>
      <c r="E53" s="13" t="s">
        <v>128</v>
      </c>
    </row>
    <row r="54" spans="1:5" ht="30" x14ac:dyDescent="0.25">
      <c r="A54"/>
      <c r="B54"/>
      <c r="D54" s="3" t="s">
        <v>129</v>
      </c>
      <c r="E54" s="13" t="s">
        <v>130</v>
      </c>
    </row>
    <row r="55" spans="1:5" ht="30" x14ac:dyDescent="0.25">
      <c r="A55"/>
      <c r="B55"/>
      <c r="D55" s="3" t="s">
        <v>131</v>
      </c>
      <c r="E55" s="13" t="s">
        <v>132</v>
      </c>
    </row>
    <row r="56" spans="1:5" ht="30" x14ac:dyDescent="0.25">
      <c r="A56"/>
      <c r="B56"/>
      <c r="D56" s="3" t="s">
        <v>133</v>
      </c>
      <c r="E56" s="13" t="s">
        <v>134</v>
      </c>
    </row>
    <row r="57" spans="1:5" x14ac:dyDescent="0.25">
      <c r="A57"/>
      <c r="B57"/>
      <c r="D57" s="3" t="s">
        <v>135</v>
      </c>
      <c r="E57" s="13" t="s">
        <v>169</v>
      </c>
    </row>
    <row r="58" spans="1:5" x14ac:dyDescent="0.25">
      <c r="A58"/>
      <c r="B58"/>
      <c r="D58" s="3" t="s">
        <v>136</v>
      </c>
      <c r="E58" s="13" t="s">
        <v>137</v>
      </c>
    </row>
    <row r="59" spans="1:5" x14ac:dyDescent="0.25">
      <c r="A59"/>
      <c r="B59"/>
      <c r="D59" s="3" t="s">
        <v>138</v>
      </c>
      <c r="E59" s="13" t="s">
        <v>139</v>
      </c>
    </row>
    <row r="60" spans="1:5" x14ac:dyDescent="0.25">
      <c r="A60"/>
      <c r="B60"/>
      <c r="D60" s="3" t="s">
        <v>140</v>
      </c>
      <c r="E60" s="13" t="s">
        <v>170</v>
      </c>
    </row>
    <row r="61" spans="1:5" x14ac:dyDescent="0.25">
      <c r="A61"/>
      <c r="B61"/>
      <c r="D61" s="3" t="s">
        <v>141</v>
      </c>
      <c r="E61" s="13" t="s">
        <v>171</v>
      </c>
    </row>
    <row r="62" spans="1:5" x14ac:dyDescent="0.25">
      <c r="A62"/>
      <c r="B62"/>
      <c r="D62" s="3" t="s">
        <v>142</v>
      </c>
      <c r="E62" s="13" t="s">
        <v>143</v>
      </c>
    </row>
    <row r="63" spans="1:5" ht="30" x14ac:dyDescent="0.25">
      <c r="A63"/>
      <c r="B63"/>
      <c r="D63" s="3" t="s">
        <v>144</v>
      </c>
      <c r="E63" s="13" t="s">
        <v>172</v>
      </c>
    </row>
    <row r="64" spans="1:5" x14ac:dyDescent="0.25">
      <c r="A64"/>
      <c r="B64"/>
      <c r="D64" s="3" t="s">
        <v>145</v>
      </c>
      <c r="E64" s="13" t="s">
        <v>146</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Programa 11</vt:lpstr>
      <vt:lpstr>Programa 12</vt:lpstr>
      <vt:lpstr>Programa 13</vt:lpstr>
      <vt:lpstr>Historial de Cambios</vt:lpstr>
      <vt:lpstr>Validacion datos</vt:lpstr>
      <vt:lpstr>'Historial de Cambios'!Área_de_impresión</vt:lpstr>
      <vt:lpstr>'Programa 11'!Área_de_impresión</vt:lpstr>
      <vt:lpstr>'Programa 12'!Área_de_impresión</vt:lpstr>
      <vt:lpstr>'Programa 13'!Área_de_impresión</vt:lpstr>
      <vt:lpstr>'Historial de Cambios'!Títulos_a_imprimir</vt:lpstr>
      <vt:lpstr>'Programa 11'!Títulos_a_imprimir</vt:lpstr>
      <vt:lpstr>'Programa 12'!Títulos_a_imprimir</vt:lpstr>
      <vt:lpstr>'Programa 13'!Títulos_a_imprimir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Mary Leidy Acevedo De los Santos</cp:lastModifiedBy>
  <cp:lastPrinted>2026-01-13T18:35:51Z</cp:lastPrinted>
  <dcterms:created xsi:type="dcterms:W3CDTF">2018-02-28T12:31:13Z</dcterms:created>
  <dcterms:modified xsi:type="dcterms:W3CDTF">2026-01-13T18:46:02Z</dcterms:modified>
</cp:coreProperties>
</file>