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oribiol\Documents\finanzas\"/>
    </mc:Choice>
  </mc:AlternateContent>
  <bookViews>
    <workbookView xWindow="-120" yWindow="-120" windowWidth="20730" windowHeight="11040"/>
  </bookViews>
  <sheets>
    <sheet name="ESTADO RESULTADO P ENERO 2026 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C92" i="1"/>
  <c r="E85" i="1"/>
  <c r="C83" i="1"/>
  <c r="C82" i="1"/>
  <c r="C81" i="1"/>
  <c r="E74" i="1"/>
  <c r="C72" i="1"/>
  <c r="C71" i="1"/>
  <c r="C70" i="1"/>
  <c r="C69" i="1"/>
  <c r="E66" i="1"/>
  <c r="C63" i="1"/>
  <c r="C62" i="1"/>
  <c r="E59" i="1"/>
  <c r="E76" i="1" s="1"/>
  <c r="C57" i="1"/>
  <c r="C56" i="1"/>
  <c r="C55" i="1"/>
  <c r="E50" i="1"/>
  <c r="C48" i="1"/>
  <c r="C47" i="1"/>
  <c r="C46" i="1"/>
  <c r="C45" i="1"/>
  <c r="D40" i="1"/>
  <c r="E42" i="1" s="1"/>
  <c r="E52" i="1" s="1"/>
  <c r="C39" i="1"/>
  <c r="C38" i="1"/>
  <c r="E35" i="1"/>
  <c r="C33" i="1"/>
  <c r="C32" i="1"/>
  <c r="C31" i="1"/>
  <c r="E26" i="1"/>
  <c r="C24" i="1"/>
  <c r="D24" i="1" s="1"/>
  <c r="C23" i="1"/>
  <c r="D23" i="1" s="1"/>
  <c r="C22" i="1"/>
  <c r="C21" i="1"/>
  <c r="E17" i="1"/>
  <c r="E28" i="1" s="1"/>
  <c r="C15" i="1"/>
  <c r="C14" i="1"/>
  <c r="C13" i="1"/>
  <c r="E9" i="1"/>
  <c r="C8" i="1"/>
  <c r="C7" i="1"/>
  <c r="C6" i="1"/>
  <c r="E78" i="1" l="1"/>
  <c r="E96" i="1" s="1"/>
</calcChain>
</file>

<file path=xl/sharedStrings.xml><?xml version="1.0" encoding="utf-8"?>
<sst xmlns="http://schemas.openxmlformats.org/spreadsheetml/2006/main" count="80" uniqueCount="66">
  <si>
    <t>CORAASAN</t>
  </si>
  <si>
    <t>ESTADO DE RESULTADO</t>
  </si>
  <si>
    <t>CORRESPONDIENTE ENERO 2026</t>
  </si>
  <si>
    <t>VALORES EN RD$</t>
  </si>
  <si>
    <t>INGRESOS POR SERVICIOS ACUEDUCTOS</t>
  </si>
  <si>
    <t xml:space="preserve"> % VARIACION</t>
  </si>
  <si>
    <t>Balance Acumulado</t>
  </si>
  <si>
    <t>Medido</t>
  </si>
  <si>
    <t>No medido</t>
  </si>
  <si>
    <t>Otros Ingresos</t>
  </si>
  <si>
    <t xml:space="preserve">Total Ingresos por Servicios Acueductos </t>
  </si>
  <si>
    <t>INGRESOS POR SERVICIOS ALCANTARILLADO</t>
  </si>
  <si>
    <t>Total Ingresos por Servicios Alcantarillado</t>
  </si>
  <si>
    <t>OTROS INGRESOS</t>
  </si>
  <si>
    <t>Retiro Activos</t>
  </si>
  <si>
    <t xml:space="preserve">Ingresos por Inversiones </t>
  </si>
  <si>
    <t>Ingresos Varios</t>
  </si>
  <si>
    <t>Propiedades para uso futuro</t>
  </si>
  <si>
    <t>Retiro Activos Fijos Proceso</t>
  </si>
  <si>
    <t>Total Otros Ingresos</t>
  </si>
  <si>
    <t>TOTAL INGRESOS</t>
  </si>
  <si>
    <t>GASTOS DE OPERACIÓN ACUEDUCTO</t>
  </si>
  <si>
    <t xml:space="preserve">Captacion </t>
  </si>
  <si>
    <t>Planta de Tratamiento</t>
  </si>
  <si>
    <t>Transmision y Distribucion</t>
  </si>
  <si>
    <t>Total Gastos de Operación Acueducto</t>
  </si>
  <si>
    <t>GASTOS DE OPERACIÓN ALCANTARILLADO</t>
  </si>
  <si>
    <t>Recoleccion</t>
  </si>
  <si>
    <t>Evacuacion</t>
  </si>
  <si>
    <t>Total Gastos de Operación Alcantarillado</t>
  </si>
  <si>
    <t>GASTOS DE OPERACIÓN ADMINISTRATIVAS</t>
  </si>
  <si>
    <t>Oficina Administrativas</t>
  </si>
  <si>
    <t>Servicios Generales</t>
  </si>
  <si>
    <t>Oficina Perifericas</t>
  </si>
  <si>
    <t>Oficina Comerciales</t>
  </si>
  <si>
    <t>Total Gastos de Operación Administrativas</t>
  </si>
  <si>
    <t>TOTAL GASTOS DE OPERACIONES</t>
  </si>
  <si>
    <t>GASTOS DE MANTENIMIENTO ACUEDUCTO</t>
  </si>
  <si>
    <t>Total Gastos de Mantenimiento Acueducto</t>
  </si>
  <si>
    <t>GASTOS DE MANTENIMIENTO ALCANTARILLADO</t>
  </si>
  <si>
    <t>Total Gastos de Mantenimiento Alcantarillado</t>
  </si>
  <si>
    <t>GASTOS DE MANTENIMIENTO ADMINISTRATIVAS</t>
  </si>
  <si>
    <t>Total Gastos de Mantenimiento Administrativas</t>
  </si>
  <si>
    <t>TOTAL GASTOS DE MANTENIMIENTO</t>
  </si>
  <si>
    <t>TOTAL GASTOS DE  OPERACIÓN Y MANTENIMIENTO</t>
  </si>
  <si>
    <t>GASTOS DE DEPRECIACION</t>
  </si>
  <si>
    <t>Acueducto</t>
  </si>
  <si>
    <t>Alcantarillado</t>
  </si>
  <si>
    <t>Propiedades Comunes</t>
  </si>
  <si>
    <t>Retiro de Activos</t>
  </si>
  <si>
    <t>Total Gastos de Depreciacion</t>
  </si>
  <si>
    <t>GASTOS FINANCIEROS</t>
  </si>
  <si>
    <t>Intereses Deudas Corto Plazo</t>
  </si>
  <si>
    <t>Gastos de Intereses</t>
  </si>
  <si>
    <t>Intereses Aplicados a Construccion</t>
  </si>
  <si>
    <t>Gastos de Comisiones Bancarias</t>
  </si>
  <si>
    <t>Total Gastos Financieros</t>
  </si>
  <si>
    <t>TOTAL RESULTADO DEL PERIODO</t>
  </si>
  <si>
    <t xml:space="preserve">Licda. Bismary B. Roque </t>
  </si>
  <si>
    <t xml:space="preserve">Lic. Juana Elizabeth Cruz </t>
  </si>
  <si>
    <t>Contadora (Interina)</t>
  </si>
  <si>
    <t>Direccion Financiera</t>
  </si>
  <si>
    <t>Ing. Andrés  Cueto Rosario</t>
  </si>
  <si>
    <t>Dirección General</t>
  </si>
  <si>
    <r>
      <rPr>
        <b/>
        <sz val="10"/>
        <color indexed="8"/>
        <rFont val="Times New Roman"/>
        <family val="1"/>
      </rPr>
      <t>SALVEDAD</t>
    </r>
    <r>
      <rPr>
        <sz val="10"/>
        <color indexed="8"/>
        <rFont val="Times New Roman"/>
        <family val="1"/>
      </rPr>
      <t>: El Estado de Resultado, contiene partidas sujetas a modificaciones fueron elaborados a</t>
    </r>
  </si>
  <si>
    <t>solicitud de la Dirección de Planificación y Desarrollo y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</si>
</sst>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/>
    <xf numFmtId="4" fontId="4" fillId="0" borderId="1" xfId="0" applyNumberFormat="1" applyFont="1" applyBorder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1628775</xdr:colOff>
      <xdr:row>4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2C00DD44-7C16-4A19-AE8D-C22E30C6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5716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port/Downloads/ESTADOS%20DE%20RESULTADOS%20%20ACTUALIZ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ENERO 2020"/>
      <sheetName val="ENERO 2020 PROYECTADO"/>
      <sheetName val="FEBRERO 2020"/>
      <sheetName val="FEBRERO 2020 PROYECTADO"/>
      <sheetName val="MARZO 2020"/>
      <sheetName val="MARZO 2020 PROYECTADO"/>
      <sheetName val="ABRIL 2020"/>
      <sheetName val="ABRIL 2020 PROYECTADO"/>
      <sheetName val="MAYO 2020"/>
      <sheetName val="MAYO PROYECTADO 2020"/>
      <sheetName val="JUNIO 2020"/>
      <sheetName val="JUNIO PROYECTADO 2020"/>
      <sheetName val="JULIO 2020"/>
      <sheetName val="JULIO PROYECTADO 2020"/>
      <sheetName val="AGOSTO 2020"/>
      <sheetName val="AGOSTO PROYECTADO 2020"/>
      <sheetName val="SEPTIEMBRE 2020"/>
      <sheetName val="SEPTIEMBRE PROYECTADO 2020"/>
      <sheetName val="OCTUBRE 2020"/>
      <sheetName val="NOVIEMBRE 2020"/>
      <sheetName val="DICIEMBRE 2020"/>
      <sheetName val="ENERO 2021 PROYECTADO"/>
      <sheetName val="ENERO 2021"/>
      <sheetName val="FEBRERO 2021 PROYECTADO"/>
      <sheetName val="FEBRERO 2021"/>
      <sheetName val="MARZO 2021 PROYECTADO"/>
      <sheetName val="MARZO 2021"/>
      <sheetName val="ABRIL 2021"/>
      <sheetName val="ABRIL 2021 PROYECTADO"/>
      <sheetName val="MAYO 2021"/>
      <sheetName val="MAYO 2021 PROYECTADO"/>
      <sheetName val="JUNIO 2021"/>
      <sheetName val="JUNIO 2021 PROYECTADO"/>
      <sheetName val="JULIO 2021"/>
      <sheetName val=" JULIO 2021 PROYECTADO"/>
      <sheetName val="AGOSTO 2021"/>
      <sheetName val=" AGOSTO 2021 PROYECTADO "/>
      <sheetName val="SEPTIEMBRE 2021"/>
      <sheetName val="SEPTIEMBRE PROYECTADO"/>
      <sheetName val="OCTUBRE 2021"/>
      <sheetName val="OCTUBRE PROYECTADO"/>
      <sheetName val="NOVIEMBRE 2021"/>
      <sheetName val="NOVIEMBRE PROYECTADO"/>
      <sheetName val="DICIEMBRE 2021"/>
      <sheetName val="DICIEMBRE PROYECTADO"/>
      <sheetName val="ENERO 2022"/>
      <sheetName val="ENERO PROYECTADO 2022"/>
      <sheetName val="FEBRERO 2022"/>
      <sheetName val="FEBRERO PROYECTADO 2022"/>
      <sheetName val="FEBRERO MAS REAL 2022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2022"/>
      <sheetName val="JULIO PROYECTADO 2022"/>
      <sheetName val="AGOSTO 2022"/>
      <sheetName val="AGOSTO PROYECTADO 2022"/>
      <sheetName val="SEPTIEMBRE 2022"/>
      <sheetName val="SEPTIEMBRE PROYECTADO 2022"/>
      <sheetName val="OCTUBRE 2022"/>
      <sheetName val="OCTUBRE PROYECTADO 2022"/>
      <sheetName val="NOVIEMBRE 2022"/>
      <sheetName val="NOVIEMBRE PROYECTADO 2022"/>
      <sheetName val="DICIEMBRE 2022"/>
      <sheetName val="DICIEMBRE PROYECTADO 2022"/>
      <sheetName val="ENERO 2023"/>
      <sheetName val="ENERO PROYECTADO 2023"/>
      <sheetName val="FEBRERO 2023"/>
      <sheetName val=" FEBRERO PROYECTADO 2023"/>
      <sheetName val="MARZO 2023"/>
      <sheetName val="MARZO PROYECTADO 2023"/>
      <sheetName val="ABRIL 2023"/>
      <sheetName val="ABRIL PROYECTADO 2023"/>
      <sheetName val="MAYO PROYECTADO 2023"/>
      <sheetName val="MAYO 2023"/>
      <sheetName val="JUNIO 2023"/>
      <sheetName val="JUNIO PROYECTADO 2023"/>
      <sheetName val="JULIO 2023"/>
      <sheetName val="JULIO PROYECTADO 2023"/>
      <sheetName val="AGOSTO 2023"/>
      <sheetName val="AGOSTO PROYECTADO 2023"/>
      <sheetName val="SEPTIEMBRE 2023"/>
      <sheetName val="OCTUBRE 2023"/>
      <sheetName val="SEPTIEMBRE PROYECTADO 2023"/>
      <sheetName val="NOVIEMBRE 2023"/>
      <sheetName val="NOVIEMBRE PROYECTADO 2023"/>
      <sheetName val="OCTUBRE PROYECTADO 2023"/>
      <sheetName val="DICIEMBRE PROYECTADO 2023"/>
      <sheetName val="DICIEMBRE 2023"/>
      <sheetName val="ENERO 2024"/>
      <sheetName val="ENERO PROYECTADO 2024"/>
      <sheetName val="FEBRERO PROYECTADO 2024"/>
      <sheetName val="FEBRERO 2024"/>
      <sheetName val="MARZO PROYECTADO 2024"/>
      <sheetName val="MARZO 2024"/>
      <sheetName val="ABRIL 2024"/>
      <sheetName val="ABRIL PROYECTADO 2024"/>
      <sheetName val="MAYO PROYECTADO 2024"/>
      <sheetName val="MAYO 2024"/>
      <sheetName val="JUNIO 2024"/>
      <sheetName val="JULIO PROYECTADO 2024"/>
      <sheetName val="JULIO 2024"/>
      <sheetName val="AGOSTO PROYECTADO 2024"/>
      <sheetName val="AGOSTO 2024"/>
      <sheetName val="SEPTIEMBRE 2024"/>
      <sheetName val="SEPTIEMBRE PROYECTADO 2024"/>
      <sheetName val="OCTUBRE PROYECTADO 2024"/>
      <sheetName val="OCTUBRE 2024"/>
      <sheetName val="NOVIEMBRE 2024"/>
      <sheetName val="NOVIEMBRE PROYECTADO 2024"/>
      <sheetName val="DICIEMBRE PROYECTADO 2024"/>
      <sheetName val="DICIEMBRE 2024"/>
      <sheetName val="ENERO PROYECTADO 2025"/>
      <sheetName val="ENERO 2025"/>
      <sheetName val="FEBRERO PROYECTADO 2025"/>
      <sheetName val="FEBRERO 2025"/>
      <sheetName val="MARZO PROYECTADO 2025 BY BIS"/>
      <sheetName val="MARZO 2025"/>
      <sheetName val="ABRIL PROYECTADO 2025"/>
      <sheetName val="ABRIL 2025"/>
      <sheetName val="MAYO 2025"/>
      <sheetName val="MAYO PROYECTADO 2025"/>
      <sheetName val="JUNIO 2025"/>
      <sheetName val="JULIO 2025 "/>
      <sheetName val="JULIO PROYECTADO 2025"/>
      <sheetName val="AGOSTO COMPARACION 2025"/>
      <sheetName val="AGOSTO PROYECTADO 2025"/>
      <sheetName val="AGOSTO REAL 2025"/>
      <sheetName val="SEPTIEMBRE PROYECTADO 2025"/>
      <sheetName val="SEPTIEMBRE REAL 2025 "/>
      <sheetName val="OCTUBRE PROYECTADO 2025"/>
      <sheetName val="OCTUBRE REAL 2025 "/>
      <sheetName val="NOVIEMBRE PROYECTADO 2025"/>
      <sheetName val="NOVIEMBRE REAL 2025 "/>
      <sheetName val="DICIEMBRE PROYECTADO 2025"/>
      <sheetName val="ENERO 2026  ENTREGAR"/>
      <sheetName val="ENERO 2026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3">
          <cell r="D23" t="e">
            <v>#VALUE!</v>
          </cell>
        </row>
        <row r="24">
          <cell r="D24" t="e">
            <v>#VALUE!</v>
          </cell>
        </row>
      </sheetData>
      <sheetData sheetId="40"/>
      <sheetData sheetId="41">
        <row r="23">
          <cell r="D23" t="e">
            <v>#VALUE!</v>
          </cell>
        </row>
        <row r="24">
          <cell r="D24" t="e">
            <v>#VALUE!</v>
          </cell>
        </row>
        <row r="40">
          <cell r="D40">
            <v>0</v>
          </cell>
        </row>
      </sheetData>
      <sheetData sheetId="42"/>
      <sheetData sheetId="43">
        <row r="6">
          <cell r="D6">
            <v>604407539.82000005</v>
          </cell>
        </row>
        <row r="7">
          <cell r="D7">
            <v>210106470.00999999</v>
          </cell>
        </row>
        <row r="8">
          <cell r="D8">
            <v>308244372.52999997</v>
          </cell>
        </row>
        <row r="13">
          <cell r="D13">
            <v>226067469.81</v>
          </cell>
        </row>
        <row r="14">
          <cell r="D14">
            <v>62496739.640000001</v>
          </cell>
        </row>
        <row r="15">
          <cell r="D15">
            <v>9081247.0199999996</v>
          </cell>
        </row>
        <row r="21">
          <cell r="D21">
            <v>210355.56</v>
          </cell>
        </row>
        <row r="22">
          <cell r="D22">
            <v>22187609.960000001</v>
          </cell>
        </row>
        <row r="31">
          <cell r="D31">
            <v>-78686578.170000002</v>
          </cell>
        </row>
        <row r="32">
          <cell r="D32">
            <v>-147986250.91999999</v>
          </cell>
        </row>
        <row r="33">
          <cell r="D33">
            <v>-110684849.66</v>
          </cell>
        </row>
        <row r="38">
          <cell r="D38">
            <v>-8568035.5399999991</v>
          </cell>
        </row>
        <row r="39">
          <cell r="D39">
            <v>-43983929.170000002</v>
          </cell>
        </row>
        <row r="40">
          <cell r="D40">
            <v>0</v>
          </cell>
        </row>
        <row r="45">
          <cell r="D45">
            <v>-263865328.81999999</v>
          </cell>
        </row>
        <row r="46">
          <cell r="D46">
            <v>-108142723.15000001</v>
          </cell>
        </row>
        <row r="47">
          <cell r="D47">
            <v>-112391797.48999999</v>
          </cell>
        </row>
        <row r="48">
          <cell r="D48">
            <v>-124414242.45</v>
          </cell>
        </row>
        <row r="56">
          <cell r="D56">
            <v>-369349.31</v>
          </cell>
        </row>
        <row r="57">
          <cell r="D57">
            <v>-412880.26</v>
          </cell>
        </row>
        <row r="58">
          <cell r="D58">
            <v>-54294550.329999998</v>
          </cell>
        </row>
        <row r="63">
          <cell r="D63">
            <v>-33808702.009999998</v>
          </cell>
        </row>
        <row r="64">
          <cell r="D64">
            <v>-2277601.25</v>
          </cell>
        </row>
        <row r="70">
          <cell r="D70">
            <v>-4175737.48</v>
          </cell>
        </row>
        <row r="71">
          <cell r="D71">
            <v>-98530267.189999998</v>
          </cell>
        </row>
        <row r="72">
          <cell r="D72">
            <v>-51953506.340000004</v>
          </cell>
        </row>
        <row r="73">
          <cell r="D73">
            <v>-60810466.32</v>
          </cell>
        </row>
        <row r="82">
          <cell r="D82">
            <v>-22414304.309999999</v>
          </cell>
        </row>
        <row r="83">
          <cell r="D83">
            <v>-22439124.129999999</v>
          </cell>
        </row>
        <row r="84">
          <cell r="D84">
            <v>-13376740.869999999</v>
          </cell>
        </row>
        <row r="97">
          <cell r="D97">
            <v>-2870636.57</v>
          </cell>
        </row>
      </sheetData>
      <sheetData sheetId="44"/>
      <sheetData sheetId="45"/>
      <sheetData sheetId="46">
        <row r="6">
          <cell r="D6">
            <v>701868449.40240002</v>
          </cell>
        </row>
        <row r="7">
          <cell r="D7">
            <v>244186044.8926</v>
          </cell>
        </row>
        <row r="8">
          <cell r="D8">
            <v>361465509.15739995</v>
          </cell>
        </row>
        <row r="13">
          <cell r="D13">
            <v>264878707.49000001</v>
          </cell>
        </row>
        <row r="14">
          <cell r="D14">
            <v>73037509.329999998</v>
          </cell>
        </row>
        <row r="15">
          <cell r="D15">
            <v>10571182.699999999</v>
          </cell>
        </row>
        <row r="21">
          <cell r="D21">
            <v>229763.94</v>
          </cell>
        </row>
        <row r="22">
          <cell r="D22">
            <v>27228917.400000002</v>
          </cell>
        </row>
        <row r="31">
          <cell r="D31">
            <v>-94566043.770000011</v>
          </cell>
        </row>
        <row r="32">
          <cell r="D32">
            <v>-173406404.02999997</v>
          </cell>
        </row>
        <row r="33">
          <cell r="D33">
            <v>-129216424.70999999</v>
          </cell>
        </row>
        <row r="38">
          <cell r="D38">
            <v>-9807421.839999998</v>
          </cell>
        </row>
        <row r="39">
          <cell r="D39">
            <v>-51074083.380000003</v>
          </cell>
        </row>
        <row r="45">
          <cell r="D45">
            <v>-309422462.58999997</v>
          </cell>
        </row>
        <row r="46">
          <cell r="D46">
            <v>-126634544.66000001</v>
          </cell>
        </row>
        <row r="47">
          <cell r="D47">
            <v>-129595667.13</v>
          </cell>
        </row>
        <row r="48">
          <cell r="D48">
            <v>-150811920.75</v>
          </cell>
        </row>
        <row r="56">
          <cell r="D56">
            <v>-509662.54000000004</v>
          </cell>
        </row>
        <row r="57">
          <cell r="D57">
            <v>-577603.26</v>
          </cell>
        </row>
        <row r="58">
          <cell r="D58">
            <v>-64408085.319999993</v>
          </cell>
        </row>
        <row r="63">
          <cell r="D63">
            <v>-39992048.959999993</v>
          </cell>
        </row>
        <row r="64">
          <cell r="D64">
            <v>-2849143.46</v>
          </cell>
        </row>
        <row r="70">
          <cell r="D70">
            <v>-4600972.0299999993</v>
          </cell>
        </row>
        <row r="71">
          <cell r="D71">
            <v>-116681796.59999999</v>
          </cell>
        </row>
        <row r="72">
          <cell r="D72">
            <v>-60627815.770000011</v>
          </cell>
        </row>
        <row r="73">
          <cell r="D73">
            <v>-70914641.049999997</v>
          </cell>
        </row>
        <row r="82">
          <cell r="D82">
            <v>-26193322.669999998</v>
          </cell>
        </row>
        <row r="83">
          <cell r="D83">
            <v>-26184140.829999998</v>
          </cell>
        </row>
        <row r="84">
          <cell r="D84">
            <v>-15609682.929999998</v>
          </cell>
        </row>
        <row r="97">
          <cell r="D97">
            <v>-3177034.0199999996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100">
          <cell r="E100">
            <v>-22955672.925376561</v>
          </cell>
        </row>
      </sheetData>
      <sheetData sheetId="148"/>
      <sheetData sheetId="149">
        <row r="101">
          <cell r="E101">
            <v>-50208252.20885051</v>
          </cell>
        </row>
      </sheetData>
      <sheetData sheetId="150"/>
      <sheetData sheetId="151"/>
      <sheetData sheetId="152" refreshError="1"/>
      <sheetData sheetId="153">
        <row r="101">
          <cell r="E101">
            <v>-159564963.00090697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view="pageBreakPreview" zoomScale="93" zoomScaleNormal="100" zoomScaleSheetLayoutView="93" workbookViewId="0">
      <selection activeCell="D20" sqref="D20"/>
    </sheetView>
  </sheetViews>
  <sheetFormatPr baseColWidth="10" defaultColWidth="11.42578125" defaultRowHeight="12.75" x14ac:dyDescent="0.2"/>
  <cols>
    <col min="1" max="1" width="30.28515625" style="1" customWidth="1"/>
    <col min="2" max="2" width="16.85546875" style="1" customWidth="1"/>
    <col min="3" max="3" width="7.42578125" style="1" hidden="1" customWidth="1"/>
    <col min="4" max="4" width="17.140625" style="1" customWidth="1"/>
    <col min="5" max="5" width="21.7109375" style="1" customWidth="1"/>
    <col min="6" max="6" width="3.28515625" style="1" customWidth="1"/>
    <col min="7" max="256" width="11.42578125" style="1"/>
    <col min="257" max="257" width="30.28515625" style="1" customWidth="1"/>
    <col min="258" max="258" width="16.85546875" style="1" customWidth="1"/>
    <col min="259" max="259" width="0" style="1" hidden="1" customWidth="1"/>
    <col min="260" max="260" width="17.140625" style="1" customWidth="1"/>
    <col min="261" max="261" width="21.7109375" style="1" customWidth="1"/>
    <col min="262" max="262" width="3.28515625" style="1" customWidth="1"/>
    <col min="263" max="512" width="11.42578125" style="1"/>
    <col min="513" max="513" width="30.28515625" style="1" customWidth="1"/>
    <col min="514" max="514" width="16.85546875" style="1" customWidth="1"/>
    <col min="515" max="515" width="0" style="1" hidden="1" customWidth="1"/>
    <col min="516" max="516" width="17.140625" style="1" customWidth="1"/>
    <col min="517" max="517" width="21.7109375" style="1" customWidth="1"/>
    <col min="518" max="518" width="3.28515625" style="1" customWidth="1"/>
    <col min="519" max="768" width="11.42578125" style="1"/>
    <col min="769" max="769" width="30.28515625" style="1" customWidth="1"/>
    <col min="770" max="770" width="16.85546875" style="1" customWidth="1"/>
    <col min="771" max="771" width="0" style="1" hidden="1" customWidth="1"/>
    <col min="772" max="772" width="17.140625" style="1" customWidth="1"/>
    <col min="773" max="773" width="21.7109375" style="1" customWidth="1"/>
    <col min="774" max="774" width="3.28515625" style="1" customWidth="1"/>
    <col min="775" max="1024" width="11.42578125" style="1"/>
    <col min="1025" max="1025" width="30.28515625" style="1" customWidth="1"/>
    <col min="1026" max="1026" width="16.85546875" style="1" customWidth="1"/>
    <col min="1027" max="1027" width="0" style="1" hidden="1" customWidth="1"/>
    <col min="1028" max="1028" width="17.140625" style="1" customWidth="1"/>
    <col min="1029" max="1029" width="21.7109375" style="1" customWidth="1"/>
    <col min="1030" max="1030" width="3.28515625" style="1" customWidth="1"/>
    <col min="1031" max="1280" width="11.42578125" style="1"/>
    <col min="1281" max="1281" width="30.28515625" style="1" customWidth="1"/>
    <col min="1282" max="1282" width="16.85546875" style="1" customWidth="1"/>
    <col min="1283" max="1283" width="0" style="1" hidden="1" customWidth="1"/>
    <col min="1284" max="1284" width="17.140625" style="1" customWidth="1"/>
    <col min="1285" max="1285" width="21.7109375" style="1" customWidth="1"/>
    <col min="1286" max="1286" width="3.28515625" style="1" customWidth="1"/>
    <col min="1287" max="1536" width="11.42578125" style="1"/>
    <col min="1537" max="1537" width="30.28515625" style="1" customWidth="1"/>
    <col min="1538" max="1538" width="16.85546875" style="1" customWidth="1"/>
    <col min="1539" max="1539" width="0" style="1" hidden="1" customWidth="1"/>
    <col min="1540" max="1540" width="17.140625" style="1" customWidth="1"/>
    <col min="1541" max="1541" width="21.7109375" style="1" customWidth="1"/>
    <col min="1542" max="1542" width="3.28515625" style="1" customWidth="1"/>
    <col min="1543" max="1792" width="11.42578125" style="1"/>
    <col min="1793" max="1793" width="30.28515625" style="1" customWidth="1"/>
    <col min="1794" max="1794" width="16.85546875" style="1" customWidth="1"/>
    <col min="1795" max="1795" width="0" style="1" hidden="1" customWidth="1"/>
    <col min="1796" max="1796" width="17.140625" style="1" customWidth="1"/>
    <col min="1797" max="1797" width="21.7109375" style="1" customWidth="1"/>
    <col min="1798" max="1798" width="3.28515625" style="1" customWidth="1"/>
    <col min="1799" max="2048" width="11.42578125" style="1"/>
    <col min="2049" max="2049" width="30.28515625" style="1" customWidth="1"/>
    <col min="2050" max="2050" width="16.85546875" style="1" customWidth="1"/>
    <col min="2051" max="2051" width="0" style="1" hidden="1" customWidth="1"/>
    <col min="2052" max="2052" width="17.140625" style="1" customWidth="1"/>
    <col min="2053" max="2053" width="21.7109375" style="1" customWidth="1"/>
    <col min="2054" max="2054" width="3.28515625" style="1" customWidth="1"/>
    <col min="2055" max="2304" width="11.42578125" style="1"/>
    <col min="2305" max="2305" width="30.28515625" style="1" customWidth="1"/>
    <col min="2306" max="2306" width="16.85546875" style="1" customWidth="1"/>
    <col min="2307" max="2307" width="0" style="1" hidden="1" customWidth="1"/>
    <col min="2308" max="2308" width="17.140625" style="1" customWidth="1"/>
    <col min="2309" max="2309" width="21.7109375" style="1" customWidth="1"/>
    <col min="2310" max="2310" width="3.28515625" style="1" customWidth="1"/>
    <col min="2311" max="2560" width="11.42578125" style="1"/>
    <col min="2561" max="2561" width="30.28515625" style="1" customWidth="1"/>
    <col min="2562" max="2562" width="16.85546875" style="1" customWidth="1"/>
    <col min="2563" max="2563" width="0" style="1" hidden="1" customWidth="1"/>
    <col min="2564" max="2564" width="17.140625" style="1" customWidth="1"/>
    <col min="2565" max="2565" width="21.7109375" style="1" customWidth="1"/>
    <col min="2566" max="2566" width="3.28515625" style="1" customWidth="1"/>
    <col min="2567" max="2816" width="11.42578125" style="1"/>
    <col min="2817" max="2817" width="30.28515625" style="1" customWidth="1"/>
    <col min="2818" max="2818" width="16.85546875" style="1" customWidth="1"/>
    <col min="2819" max="2819" width="0" style="1" hidden="1" customWidth="1"/>
    <col min="2820" max="2820" width="17.140625" style="1" customWidth="1"/>
    <col min="2821" max="2821" width="21.7109375" style="1" customWidth="1"/>
    <col min="2822" max="2822" width="3.28515625" style="1" customWidth="1"/>
    <col min="2823" max="3072" width="11.42578125" style="1"/>
    <col min="3073" max="3073" width="30.28515625" style="1" customWidth="1"/>
    <col min="3074" max="3074" width="16.85546875" style="1" customWidth="1"/>
    <col min="3075" max="3075" width="0" style="1" hidden="1" customWidth="1"/>
    <col min="3076" max="3076" width="17.140625" style="1" customWidth="1"/>
    <col min="3077" max="3077" width="21.7109375" style="1" customWidth="1"/>
    <col min="3078" max="3078" width="3.28515625" style="1" customWidth="1"/>
    <col min="3079" max="3328" width="11.42578125" style="1"/>
    <col min="3329" max="3329" width="30.28515625" style="1" customWidth="1"/>
    <col min="3330" max="3330" width="16.85546875" style="1" customWidth="1"/>
    <col min="3331" max="3331" width="0" style="1" hidden="1" customWidth="1"/>
    <col min="3332" max="3332" width="17.140625" style="1" customWidth="1"/>
    <col min="3333" max="3333" width="21.7109375" style="1" customWidth="1"/>
    <col min="3334" max="3334" width="3.28515625" style="1" customWidth="1"/>
    <col min="3335" max="3584" width="11.42578125" style="1"/>
    <col min="3585" max="3585" width="30.28515625" style="1" customWidth="1"/>
    <col min="3586" max="3586" width="16.85546875" style="1" customWidth="1"/>
    <col min="3587" max="3587" width="0" style="1" hidden="1" customWidth="1"/>
    <col min="3588" max="3588" width="17.140625" style="1" customWidth="1"/>
    <col min="3589" max="3589" width="21.7109375" style="1" customWidth="1"/>
    <col min="3590" max="3590" width="3.28515625" style="1" customWidth="1"/>
    <col min="3591" max="3840" width="11.42578125" style="1"/>
    <col min="3841" max="3841" width="30.28515625" style="1" customWidth="1"/>
    <col min="3842" max="3842" width="16.85546875" style="1" customWidth="1"/>
    <col min="3843" max="3843" width="0" style="1" hidden="1" customWidth="1"/>
    <col min="3844" max="3844" width="17.140625" style="1" customWidth="1"/>
    <col min="3845" max="3845" width="21.7109375" style="1" customWidth="1"/>
    <col min="3846" max="3846" width="3.28515625" style="1" customWidth="1"/>
    <col min="3847" max="4096" width="11.42578125" style="1"/>
    <col min="4097" max="4097" width="30.28515625" style="1" customWidth="1"/>
    <col min="4098" max="4098" width="16.85546875" style="1" customWidth="1"/>
    <col min="4099" max="4099" width="0" style="1" hidden="1" customWidth="1"/>
    <col min="4100" max="4100" width="17.140625" style="1" customWidth="1"/>
    <col min="4101" max="4101" width="21.7109375" style="1" customWidth="1"/>
    <col min="4102" max="4102" width="3.28515625" style="1" customWidth="1"/>
    <col min="4103" max="4352" width="11.42578125" style="1"/>
    <col min="4353" max="4353" width="30.28515625" style="1" customWidth="1"/>
    <col min="4354" max="4354" width="16.85546875" style="1" customWidth="1"/>
    <col min="4355" max="4355" width="0" style="1" hidden="1" customWidth="1"/>
    <col min="4356" max="4356" width="17.140625" style="1" customWidth="1"/>
    <col min="4357" max="4357" width="21.7109375" style="1" customWidth="1"/>
    <col min="4358" max="4358" width="3.28515625" style="1" customWidth="1"/>
    <col min="4359" max="4608" width="11.42578125" style="1"/>
    <col min="4609" max="4609" width="30.28515625" style="1" customWidth="1"/>
    <col min="4610" max="4610" width="16.85546875" style="1" customWidth="1"/>
    <col min="4611" max="4611" width="0" style="1" hidden="1" customWidth="1"/>
    <col min="4612" max="4612" width="17.140625" style="1" customWidth="1"/>
    <col min="4613" max="4613" width="21.7109375" style="1" customWidth="1"/>
    <col min="4614" max="4614" width="3.28515625" style="1" customWidth="1"/>
    <col min="4615" max="4864" width="11.42578125" style="1"/>
    <col min="4865" max="4865" width="30.28515625" style="1" customWidth="1"/>
    <col min="4866" max="4866" width="16.85546875" style="1" customWidth="1"/>
    <col min="4867" max="4867" width="0" style="1" hidden="1" customWidth="1"/>
    <col min="4868" max="4868" width="17.140625" style="1" customWidth="1"/>
    <col min="4869" max="4869" width="21.7109375" style="1" customWidth="1"/>
    <col min="4870" max="4870" width="3.28515625" style="1" customWidth="1"/>
    <col min="4871" max="5120" width="11.42578125" style="1"/>
    <col min="5121" max="5121" width="30.28515625" style="1" customWidth="1"/>
    <col min="5122" max="5122" width="16.85546875" style="1" customWidth="1"/>
    <col min="5123" max="5123" width="0" style="1" hidden="1" customWidth="1"/>
    <col min="5124" max="5124" width="17.140625" style="1" customWidth="1"/>
    <col min="5125" max="5125" width="21.7109375" style="1" customWidth="1"/>
    <col min="5126" max="5126" width="3.28515625" style="1" customWidth="1"/>
    <col min="5127" max="5376" width="11.42578125" style="1"/>
    <col min="5377" max="5377" width="30.28515625" style="1" customWidth="1"/>
    <col min="5378" max="5378" width="16.85546875" style="1" customWidth="1"/>
    <col min="5379" max="5379" width="0" style="1" hidden="1" customWidth="1"/>
    <col min="5380" max="5380" width="17.140625" style="1" customWidth="1"/>
    <col min="5381" max="5381" width="21.7109375" style="1" customWidth="1"/>
    <col min="5382" max="5382" width="3.28515625" style="1" customWidth="1"/>
    <col min="5383" max="5632" width="11.42578125" style="1"/>
    <col min="5633" max="5633" width="30.28515625" style="1" customWidth="1"/>
    <col min="5634" max="5634" width="16.85546875" style="1" customWidth="1"/>
    <col min="5635" max="5635" width="0" style="1" hidden="1" customWidth="1"/>
    <col min="5636" max="5636" width="17.140625" style="1" customWidth="1"/>
    <col min="5637" max="5637" width="21.7109375" style="1" customWidth="1"/>
    <col min="5638" max="5638" width="3.28515625" style="1" customWidth="1"/>
    <col min="5639" max="5888" width="11.42578125" style="1"/>
    <col min="5889" max="5889" width="30.28515625" style="1" customWidth="1"/>
    <col min="5890" max="5890" width="16.85546875" style="1" customWidth="1"/>
    <col min="5891" max="5891" width="0" style="1" hidden="1" customWidth="1"/>
    <col min="5892" max="5892" width="17.140625" style="1" customWidth="1"/>
    <col min="5893" max="5893" width="21.7109375" style="1" customWidth="1"/>
    <col min="5894" max="5894" width="3.28515625" style="1" customWidth="1"/>
    <col min="5895" max="6144" width="11.42578125" style="1"/>
    <col min="6145" max="6145" width="30.28515625" style="1" customWidth="1"/>
    <col min="6146" max="6146" width="16.85546875" style="1" customWidth="1"/>
    <col min="6147" max="6147" width="0" style="1" hidden="1" customWidth="1"/>
    <col min="6148" max="6148" width="17.140625" style="1" customWidth="1"/>
    <col min="6149" max="6149" width="21.7109375" style="1" customWidth="1"/>
    <col min="6150" max="6150" width="3.28515625" style="1" customWidth="1"/>
    <col min="6151" max="6400" width="11.42578125" style="1"/>
    <col min="6401" max="6401" width="30.28515625" style="1" customWidth="1"/>
    <col min="6402" max="6402" width="16.85546875" style="1" customWidth="1"/>
    <col min="6403" max="6403" width="0" style="1" hidden="1" customWidth="1"/>
    <col min="6404" max="6404" width="17.140625" style="1" customWidth="1"/>
    <col min="6405" max="6405" width="21.7109375" style="1" customWidth="1"/>
    <col min="6406" max="6406" width="3.28515625" style="1" customWidth="1"/>
    <col min="6407" max="6656" width="11.42578125" style="1"/>
    <col min="6657" max="6657" width="30.28515625" style="1" customWidth="1"/>
    <col min="6658" max="6658" width="16.85546875" style="1" customWidth="1"/>
    <col min="6659" max="6659" width="0" style="1" hidden="1" customWidth="1"/>
    <col min="6660" max="6660" width="17.140625" style="1" customWidth="1"/>
    <col min="6661" max="6661" width="21.7109375" style="1" customWidth="1"/>
    <col min="6662" max="6662" width="3.28515625" style="1" customWidth="1"/>
    <col min="6663" max="6912" width="11.42578125" style="1"/>
    <col min="6913" max="6913" width="30.28515625" style="1" customWidth="1"/>
    <col min="6914" max="6914" width="16.85546875" style="1" customWidth="1"/>
    <col min="6915" max="6915" width="0" style="1" hidden="1" customWidth="1"/>
    <col min="6916" max="6916" width="17.140625" style="1" customWidth="1"/>
    <col min="6917" max="6917" width="21.7109375" style="1" customWidth="1"/>
    <col min="6918" max="6918" width="3.28515625" style="1" customWidth="1"/>
    <col min="6919" max="7168" width="11.42578125" style="1"/>
    <col min="7169" max="7169" width="30.28515625" style="1" customWidth="1"/>
    <col min="7170" max="7170" width="16.85546875" style="1" customWidth="1"/>
    <col min="7171" max="7171" width="0" style="1" hidden="1" customWidth="1"/>
    <col min="7172" max="7172" width="17.140625" style="1" customWidth="1"/>
    <col min="7173" max="7173" width="21.7109375" style="1" customWidth="1"/>
    <col min="7174" max="7174" width="3.28515625" style="1" customWidth="1"/>
    <col min="7175" max="7424" width="11.42578125" style="1"/>
    <col min="7425" max="7425" width="30.28515625" style="1" customWidth="1"/>
    <col min="7426" max="7426" width="16.85546875" style="1" customWidth="1"/>
    <col min="7427" max="7427" width="0" style="1" hidden="1" customWidth="1"/>
    <col min="7428" max="7428" width="17.140625" style="1" customWidth="1"/>
    <col min="7429" max="7429" width="21.7109375" style="1" customWidth="1"/>
    <col min="7430" max="7430" width="3.28515625" style="1" customWidth="1"/>
    <col min="7431" max="7680" width="11.42578125" style="1"/>
    <col min="7681" max="7681" width="30.28515625" style="1" customWidth="1"/>
    <col min="7682" max="7682" width="16.85546875" style="1" customWidth="1"/>
    <col min="7683" max="7683" width="0" style="1" hidden="1" customWidth="1"/>
    <col min="7684" max="7684" width="17.140625" style="1" customWidth="1"/>
    <col min="7685" max="7685" width="21.7109375" style="1" customWidth="1"/>
    <col min="7686" max="7686" width="3.28515625" style="1" customWidth="1"/>
    <col min="7687" max="7936" width="11.42578125" style="1"/>
    <col min="7937" max="7937" width="30.28515625" style="1" customWidth="1"/>
    <col min="7938" max="7938" width="16.85546875" style="1" customWidth="1"/>
    <col min="7939" max="7939" width="0" style="1" hidden="1" customWidth="1"/>
    <col min="7940" max="7940" width="17.140625" style="1" customWidth="1"/>
    <col min="7941" max="7941" width="21.7109375" style="1" customWidth="1"/>
    <col min="7942" max="7942" width="3.28515625" style="1" customWidth="1"/>
    <col min="7943" max="8192" width="11.42578125" style="1"/>
    <col min="8193" max="8193" width="30.28515625" style="1" customWidth="1"/>
    <col min="8194" max="8194" width="16.85546875" style="1" customWidth="1"/>
    <col min="8195" max="8195" width="0" style="1" hidden="1" customWidth="1"/>
    <col min="8196" max="8196" width="17.140625" style="1" customWidth="1"/>
    <col min="8197" max="8197" width="21.7109375" style="1" customWidth="1"/>
    <col min="8198" max="8198" width="3.28515625" style="1" customWidth="1"/>
    <col min="8199" max="8448" width="11.42578125" style="1"/>
    <col min="8449" max="8449" width="30.28515625" style="1" customWidth="1"/>
    <col min="8450" max="8450" width="16.85546875" style="1" customWidth="1"/>
    <col min="8451" max="8451" width="0" style="1" hidden="1" customWidth="1"/>
    <col min="8452" max="8452" width="17.140625" style="1" customWidth="1"/>
    <col min="8453" max="8453" width="21.7109375" style="1" customWidth="1"/>
    <col min="8454" max="8454" width="3.28515625" style="1" customWidth="1"/>
    <col min="8455" max="8704" width="11.42578125" style="1"/>
    <col min="8705" max="8705" width="30.28515625" style="1" customWidth="1"/>
    <col min="8706" max="8706" width="16.85546875" style="1" customWidth="1"/>
    <col min="8707" max="8707" width="0" style="1" hidden="1" customWidth="1"/>
    <col min="8708" max="8708" width="17.140625" style="1" customWidth="1"/>
    <col min="8709" max="8709" width="21.7109375" style="1" customWidth="1"/>
    <col min="8710" max="8710" width="3.28515625" style="1" customWidth="1"/>
    <col min="8711" max="8960" width="11.42578125" style="1"/>
    <col min="8961" max="8961" width="30.28515625" style="1" customWidth="1"/>
    <col min="8962" max="8962" width="16.85546875" style="1" customWidth="1"/>
    <col min="8963" max="8963" width="0" style="1" hidden="1" customWidth="1"/>
    <col min="8964" max="8964" width="17.140625" style="1" customWidth="1"/>
    <col min="8965" max="8965" width="21.7109375" style="1" customWidth="1"/>
    <col min="8966" max="8966" width="3.28515625" style="1" customWidth="1"/>
    <col min="8967" max="9216" width="11.42578125" style="1"/>
    <col min="9217" max="9217" width="30.28515625" style="1" customWidth="1"/>
    <col min="9218" max="9218" width="16.85546875" style="1" customWidth="1"/>
    <col min="9219" max="9219" width="0" style="1" hidden="1" customWidth="1"/>
    <col min="9220" max="9220" width="17.140625" style="1" customWidth="1"/>
    <col min="9221" max="9221" width="21.7109375" style="1" customWidth="1"/>
    <col min="9222" max="9222" width="3.28515625" style="1" customWidth="1"/>
    <col min="9223" max="9472" width="11.42578125" style="1"/>
    <col min="9473" max="9473" width="30.28515625" style="1" customWidth="1"/>
    <col min="9474" max="9474" width="16.85546875" style="1" customWidth="1"/>
    <col min="9475" max="9475" width="0" style="1" hidden="1" customWidth="1"/>
    <col min="9476" max="9476" width="17.140625" style="1" customWidth="1"/>
    <col min="9477" max="9477" width="21.7109375" style="1" customWidth="1"/>
    <col min="9478" max="9478" width="3.28515625" style="1" customWidth="1"/>
    <col min="9479" max="9728" width="11.42578125" style="1"/>
    <col min="9729" max="9729" width="30.28515625" style="1" customWidth="1"/>
    <col min="9730" max="9730" width="16.85546875" style="1" customWidth="1"/>
    <col min="9731" max="9731" width="0" style="1" hidden="1" customWidth="1"/>
    <col min="9732" max="9732" width="17.140625" style="1" customWidth="1"/>
    <col min="9733" max="9733" width="21.7109375" style="1" customWidth="1"/>
    <col min="9734" max="9734" width="3.28515625" style="1" customWidth="1"/>
    <col min="9735" max="9984" width="11.42578125" style="1"/>
    <col min="9985" max="9985" width="30.28515625" style="1" customWidth="1"/>
    <col min="9986" max="9986" width="16.85546875" style="1" customWidth="1"/>
    <col min="9987" max="9987" width="0" style="1" hidden="1" customWidth="1"/>
    <col min="9988" max="9988" width="17.140625" style="1" customWidth="1"/>
    <col min="9989" max="9989" width="21.7109375" style="1" customWidth="1"/>
    <col min="9990" max="9990" width="3.28515625" style="1" customWidth="1"/>
    <col min="9991" max="10240" width="11.42578125" style="1"/>
    <col min="10241" max="10241" width="30.28515625" style="1" customWidth="1"/>
    <col min="10242" max="10242" width="16.85546875" style="1" customWidth="1"/>
    <col min="10243" max="10243" width="0" style="1" hidden="1" customWidth="1"/>
    <col min="10244" max="10244" width="17.140625" style="1" customWidth="1"/>
    <col min="10245" max="10245" width="21.7109375" style="1" customWidth="1"/>
    <col min="10246" max="10246" width="3.28515625" style="1" customWidth="1"/>
    <col min="10247" max="10496" width="11.42578125" style="1"/>
    <col min="10497" max="10497" width="30.28515625" style="1" customWidth="1"/>
    <col min="10498" max="10498" width="16.85546875" style="1" customWidth="1"/>
    <col min="10499" max="10499" width="0" style="1" hidden="1" customWidth="1"/>
    <col min="10500" max="10500" width="17.140625" style="1" customWidth="1"/>
    <col min="10501" max="10501" width="21.7109375" style="1" customWidth="1"/>
    <col min="10502" max="10502" width="3.28515625" style="1" customWidth="1"/>
    <col min="10503" max="10752" width="11.42578125" style="1"/>
    <col min="10753" max="10753" width="30.28515625" style="1" customWidth="1"/>
    <col min="10754" max="10754" width="16.85546875" style="1" customWidth="1"/>
    <col min="10755" max="10755" width="0" style="1" hidden="1" customWidth="1"/>
    <col min="10756" max="10756" width="17.140625" style="1" customWidth="1"/>
    <col min="10757" max="10757" width="21.7109375" style="1" customWidth="1"/>
    <col min="10758" max="10758" width="3.28515625" style="1" customWidth="1"/>
    <col min="10759" max="11008" width="11.42578125" style="1"/>
    <col min="11009" max="11009" width="30.28515625" style="1" customWidth="1"/>
    <col min="11010" max="11010" width="16.85546875" style="1" customWidth="1"/>
    <col min="11011" max="11011" width="0" style="1" hidden="1" customWidth="1"/>
    <col min="11012" max="11012" width="17.140625" style="1" customWidth="1"/>
    <col min="11013" max="11013" width="21.7109375" style="1" customWidth="1"/>
    <col min="11014" max="11014" width="3.28515625" style="1" customWidth="1"/>
    <col min="11015" max="11264" width="11.42578125" style="1"/>
    <col min="11265" max="11265" width="30.28515625" style="1" customWidth="1"/>
    <col min="11266" max="11266" width="16.85546875" style="1" customWidth="1"/>
    <col min="11267" max="11267" width="0" style="1" hidden="1" customWidth="1"/>
    <col min="11268" max="11268" width="17.140625" style="1" customWidth="1"/>
    <col min="11269" max="11269" width="21.7109375" style="1" customWidth="1"/>
    <col min="11270" max="11270" width="3.28515625" style="1" customWidth="1"/>
    <col min="11271" max="11520" width="11.42578125" style="1"/>
    <col min="11521" max="11521" width="30.28515625" style="1" customWidth="1"/>
    <col min="11522" max="11522" width="16.85546875" style="1" customWidth="1"/>
    <col min="11523" max="11523" width="0" style="1" hidden="1" customWidth="1"/>
    <col min="11524" max="11524" width="17.140625" style="1" customWidth="1"/>
    <col min="11525" max="11525" width="21.7109375" style="1" customWidth="1"/>
    <col min="11526" max="11526" width="3.28515625" style="1" customWidth="1"/>
    <col min="11527" max="11776" width="11.42578125" style="1"/>
    <col min="11777" max="11777" width="30.28515625" style="1" customWidth="1"/>
    <col min="11778" max="11778" width="16.85546875" style="1" customWidth="1"/>
    <col min="11779" max="11779" width="0" style="1" hidden="1" customWidth="1"/>
    <col min="11780" max="11780" width="17.140625" style="1" customWidth="1"/>
    <col min="11781" max="11781" width="21.7109375" style="1" customWidth="1"/>
    <col min="11782" max="11782" width="3.28515625" style="1" customWidth="1"/>
    <col min="11783" max="12032" width="11.42578125" style="1"/>
    <col min="12033" max="12033" width="30.28515625" style="1" customWidth="1"/>
    <col min="12034" max="12034" width="16.85546875" style="1" customWidth="1"/>
    <col min="12035" max="12035" width="0" style="1" hidden="1" customWidth="1"/>
    <col min="12036" max="12036" width="17.140625" style="1" customWidth="1"/>
    <col min="12037" max="12037" width="21.7109375" style="1" customWidth="1"/>
    <col min="12038" max="12038" width="3.28515625" style="1" customWidth="1"/>
    <col min="12039" max="12288" width="11.42578125" style="1"/>
    <col min="12289" max="12289" width="30.28515625" style="1" customWidth="1"/>
    <col min="12290" max="12290" width="16.85546875" style="1" customWidth="1"/>
    <col min="12291" max="12291" width="0" style="1" hidden="1" customWidth="1"/>
    <col min="12292" max="12292" width="17.140625" style="1" customWidth="1"/>
    <col min="12293" max="12293" width="21.7109375" style="1" customWidth="1"/>
    <col min="12294" max="12294" width="3.28515625" style="1" customWidth="1"/>
    <col min="12295" max="12544" width="11.42578125" style="1"/>
    <col min="12545" max="12545" width="30.28515625" style="1" customWidth="1"/>
    <col min="12546" max="12546" width="16.85546875" style="1" customWidth="1"/>
    <col min="12547" max="12547" width="0" style="1" hidden="1" customWidth="1"/>
    <col min="12548" max="12548" width="17.140625" style="1" customWidth="1"/>
    <col min="12549" max="12549" width="21.7109375" style="1" customWidth="1"/>
    <col min="12550" max="12550" width="3.28515625" style="1" customWidth="1"/>
    <col min="12551" max="12800" width="11.42578125" style="1"/>
    <col min="12801" max="12801" width="30.28515625" style="1" customWidth="1"/>
    <col min="12802" max="12802" width="16.85546875" style="1" customWidth="1"/>
    <col min="12803" max="12803" width="0" style="1" hidden="1" customWidth="1"/>
    <col min="12804" max="12804" width="17.140625" style="1" customWidth="1"/>
    <col min="12805" max="12805" width="21.7109375" style="1" customWidth="1"/>
    <col min="12806" max="12806" width="3.28515625" style="1" customWidth="1"/>
    <col min="12807" max="13056" width="11.42578125" style="1"/>
    <col min="13057" max="13057" width="30.28515625" style="1" customWidth="1"/>
    <col min="13058" max="13058" width="16.85546875" style="1" customWidth="1"/>
    <col min="13059" max="13059" width="0" style="1" hidden="1" customWidth="1"/>
    <col min="13060" max="13060" width="17.140625" style="1" customWidth="1"/>
    <col min="13061" max="13061" width="21.7109375" style="1" customWidth="1"/>
    <col min="13062" max="13062" width="3.28515625" style="1" customWidth="1"/>
    <col min="13063" max="13312" width="11.42578125" style="1"/>
    <col min="13313" max="13313" width="30.28515625" style="1" customWidth="1"/>
    <col min="13314" max="13314" width="16.85546875" style="1" customWidth="1"/>
    <col min="13315" max="13315" width="0" style="1" hidden="1" customWidth="1"/>
    <col min="13316" max="13316" width="17.140625" style="1" customWidth="1"/>
    <col min="13317" max="13317" width="21.7109375" style="1" customWidth="1"/>
    <col min="13318" max="13318" width="3.28515625" style="1" customWidth="1"/>
    <col min="13319" max="13568" width="11.42578125" style="1"/>
    <col min="13569" max="13569" width="30.28515625" style="1" customWidth="1"/>
    <col min="13570" max="13570" width="16.85546875" style="1" customWidth="1"/>
    <col min="13571" max="13571" width="0" style="1" hidden="1" customWidth="1"/>
    <col min="13572" max="13572" width="17.140625" style="1" customWidth="1"/>
    <col min="13573" max="13573" width="21.7109375" style="1" customWidth="1"/>
    <col min="13574" max="13574" width="3.28515625" style="1" customWidth="1"/>
    <col min="13575" max="13824" width="11.42578125" style="1"/>
    <col min="13825" max="13825" width="30.28515625" style="1" customWidth="1"/>
    <col min="13826" max="13826" width="16.85546875" style="1" customWidth="1"/>
    <col min="13827" max="13827" width="0" style="1" hidden="1" customWidth="1"/>
    <col min="13828" max="13828" width="17.140625" style="1" customWidth="1"/>
    <col min="13829" max="13829" width="21.7109375" style="1" customWidth="1"/>
    <col min="13830" max="13830" width="3.28515625" style="1" customWidth="1"/>
    <col min="13831" max="14080" width="11.42578125" style="1"/>
    <col min="14081" max="14081" width="30.28515625" style="1" customWidth="1"/>
    <col min="14082" max="14082" width="16.85546875" style="1" customWidth="1"/>
    <col min="14083" max="14083" width="0" style="1" hidden="1" customWidth="1"/>
    <col min="14084" max="14084" width="17.140625" style="1" customWidth="1"/>
    <col min="14085" max="14085" width="21.7109375" style="1" customWidth="1"/>
    <col min="14086" max="14086" width="3.28515625" style="1" customWidth="1"/>
    <col min="14087" max="14336" width="11.42578125" style="1"/>
    <col min="14337" max="14337" width="30.28515625" style="1" customWidth="1"/>
    <col min="14338" max="14338" width="16.85546875" style="1" customWidth="1"/>
    <col min="14339" max="14339" width="0" style="1" hidden="1" customWidth="1"/>
    <col min="14340" max="14340" width="17.140625" style="1" customWidth="1"/>
    <col min="14341" max="14341" width="21.7109375" style="1" customWidth="1"/>
    <col min="14342" max="14342" width="3.28515625" style="1" customWidth="1"/>
    <col min="14343" max="14592" width="11.42578125" style="1"/>
    <col min="14593" max="14593" width="30.28515625" style="1" customWidth="1"/>
    <col min="14594" max="14594" width="16.85546875" style="1" customWidth="1"/>
    <col min="14595" max="14595" width="0" style="1" hidden="1" customWidth="1"/>
    <col min="14596" max="14596" width="17.140625" style="1" customWidth="1"/>
    <col min="14597" max="14597" width="21.7109375" style="1" customWidth="1"/>
    <col min="14598" max="14598" width="3.28515625" style="1" customWidth="1"/>
    <col min="14599" max="14848" width="11.42578125" style="1"/>
    <col min="14849" max="14849" width="30.28515625" style="1" customWidth="1"/>
    <col min="14850" max="14850" width="16.85546875" style="1" customWidth="1"/>
    <col min="14851" max="14851" width="0" style="1" hidden="1" customWidth="1"/>
    <col min="14852" max="14852" width="17.140625" style="1" customWidth="1"/>
    <col min="14853" max="14853" width="21.7109375" style="1" customWidth="1"/>
    <col min="14854" max="14854" width="3.28515625" style="1" customWidth="1"/>
    <col min="14855" max="15104" width="11.42578125" style="1"/>
    <col min="15105" max="15105" width="30.28515625" style="1" customWidth="1"/>
    <col min="15106" max="15106" width="16.85546875" style="1" customWidth="1"/>
    <col min="15107" max="15107" width="0" style="1" hidden="1" customWidth="1"/>
    <col min="15108" max="15108" width="17.140625" style="1" customWidth="1"/>
    <col min="15109" max="15109" width="21.7109375" style="1" customWidth="1"/>
    <col min="15110" max="15110" width="3.28515625" style="1" customWidth="1"/>
    <col min="15111" max="15360" width="11.42578125" style="1"/>
    <col min="15361" max="15361" width="30.28515625" style="1" customWidth="1"/>
    <col min="15362" max="15362" width="16.85546875" style="1" customWidth="1"/>
    <col min="15363" max="15363" width="0" style="1" hidden="1" customWidth="1"/>
    <col min="15364" max="15364" width="17.140625" style="1" customWidth="1"/>
    <col min="15365" max="15365" width="21.7109375" style="1" customWidth="1"/>
    <col min="15366" max="15366" width="3.28515625" style="1" customWidth="1"/>
    <col min="15367" max="15616" width="11.42578125" style="1"/>
    <col min="15617" max="15617" width="30.28515625" style="1" customWidth="1"/>
    <col min="15618" max="15618" width="16.85546875" style="1" customWidth="1"/>
    <col min="15619" max="15619" width="0" style="1" hidden="1" customWidth="1"/>
    <col min="15620" max="15620" width="17.140625" style="1" customWidth="1"/>
    <col min="15621" max="15621" width="21.7109375" style="1" customWidth="1"/>
    <col min="15622" max="15622" width="3.28515625" style="1" customWidth="1"/>
    <col min="15623" max="15872" width="11.42578125" style="1"/>
    <col min="15873" max="15873" width="30.28515625" style="1" customWidth="1"/>
    <col min="15874" max="15874" width="16.85546875" style="1" customWidth="1"/>
    <col min="15875" max="15875" width="0" style="1" hidden="1" customWidth="1"/>
    <col min="15876" max="15876" width="17.140625" style="1" customWidth="1"/>
    <col min="15877" max="15877" width="21.7109375" style="1" customWidth="1"/>
    <col min="15878" max="15878" width="3.28515625" style="1" customWidth="1"/>
    <col min="15879" max="16128" width="11.42578125" style="1"/>
    <col min="16129" max="16129" width="30.28515625" style="1" customWidth="1"/>
    <col min="16130" max="16130" width="16.85546875" style="1" customWidth="1"/>
    <col min="16131" max="16131" width="0" style="1" hidden="1" customWidth="1"/>
    <col min="16132" max="16132" width="17.140625" style="1" customWidth="1"/>
    <col min="16133" max="16133" width="21.7109375" style="1" customWidth="1"/>
    <col min="16134" max="16134" width="3.28515625" style="1" customWidth="1"/>
    <col min="16135" max="16384" width="11.42578125" style="1"/>
  </cols>
  <sheetData>
    <row r="1" spans="1:5" ht="14.25" x14ac:dyDescent="0.2">
      <c r="A1" s="13" t="s">
        <v>0</v>
      </c>
      <c r="B1" s="13"/>
      <c r="C1" s="13"/>
      <c r="D1" s="13"/>
      <c r="E1" s="13"/>
    </row>
    <row r="2" spans="1:5" ht="14.25" x14ac:dyDescent="0.2">
      <c r="A2" s="13" t="s">
        <v>1</v>
      </c>
      <c r="B2" s="13"/>
      <c r="C2" s="13"/>
      <c r="D2" s="13"/>
      <c r="E2" s="13"/>
    </row>
    <row r="3" spans="1:5" ht="14.25" x14ac:dyDescent="0.2">
      <c r="A3" s="13" t="s">
        <v>2</v>
      </c>
      <c r="B3" s="13"/>
      <c r="C3" s="13"/>
      <c r="D3" s="13"/>
      <c r="E3" s="13"/>
    </row>
    <row r="4" spans="1:5" ht="15" x14ac:dyDescent="0.25">
      <c r="A4" s="14" t="s">
        <v>3</v>
      </c>
      <c r="B4" s="14"/>
      <c r="C4" s="14"/>
      <c r="D4" s="14"/>
      <c r="E4" s="14"/>
    </row>
    <row r="5" spans="1:5" ht="14.25" customHeight="1" x14ac:dyDescent="0.2">
      <c r="A5" s="2" t="s">
        <v>4</v>
      </c>
      <c r="B5" s="2"/>
      <c r="C5" s="3" t="s">
        <v>5</v>
      </c>
      <c r="D5" s="4" t="s">
        <v>6</v>
      </c>
    </row>
    <row r="6" spans="1:5" x14ac:dyDescent="0.2">
      <c r="A6" s="1" t="s">
        <v>7</v>
      </c>
      <c r="C6" s="5">
        <f>+('[1] JULIO 2021 PROYECTADO'!D6-'[1]JUNIO 2021'!D6)/'[1]JUNIO 2021'!D6*100</f>
        <v>16.125032062211702</v>
      </c>
      <c r="D6" s="5">
        <v>956255869.11724806</v>
      </c>
    </row>
    <row r="7" spans="1:5" x14ac:dyDescent="0.2">
      <c r="A7" s="1" t="s">
        <v>8</v>
      </c>
      <c r="C7" s="5">
        <f>+('[1] JULIO 2021 PROYECTADO'!D7-'[1]JUNIO 2021'!D7)/'[1]JUNIO 2021'!D7*100</f>
        <v>16.220145377235646</v>
      </c>
      <c r="D7" s="5">
        <v>488038252.03758204</v>
      </c>
    </row>
    <row r="8" spans="1:5" x14ac:dyDescent="0.2">
      <c r="A8" s="1" t="s">
        <v>9</v>
      </c>
      <c r="C8" s="5">
        <f>+('[1] JULIO 2021 PROYECTADO'!D8-'[1]JUNIO 2021'!D8)/'[1]JUNIO 2021'!D8*100</f>
        <v>17.265890757574244</v>
      </c>
      <c r="D8" s="5">
        <v>606396123.89717543</v>
      </c>
      <c r="E8" s="5"/>
    </row>
    <row r="9" spans="1:5" ht="13.5" thickBot="1" x14ac:dyDescent="0.25">
      <c r="C9" s="5"/>
      <c r="D9" s="5"/>
      <c r="E9" s="6">
        <f>+D6+D7+D8</f>
        <v>2050690245.0520053</v>
      </c>
    </row>
    <row r="10" spans="1:5" ht="13.5" thickTop="1" x14ac:dyDescent="0.2">
      <c r="A10" s="2" t="s">
        <v>10</v>
      </c>
      <c r="B10" s="2"/>
      <c r="C10" s="5"/>
      <c r="D10" s="5"/>
    </row>
    <row r="11" spans="1:5" x14ac:dyDescent="0.2">
      <c r="C11" s="5"/>
      <c r="D11" s="5"/>
      <c r="E11" s="5"/>
    </row>
    <row r="12" spans="1:5" x14ac:dyDescent="0.2">
      <c r="A12" s="2" t="s">
        <v>11</v>
      </c>
      <c r="B12" s="2"/>
      <c r="C12" s="5"/>
      <c r="D12" s="5"/>
    </row>
    <row r="13" spans="1:5" x14ac:dyDescent="0.2">
      <c r="A13" s="1" t="s">
        <v>7</v>
      </c>
      <c r="C13" s="5">
        <f>+('[1] JULIO 2021 PROYECTADO'!D13-'[1]JUNIO 2021'!D13)/'[1]JUNIO 2021'!D13*100</f>
        <v>17.167988703823326</v>
      </c>
      <c r="D13" s="5">
        <v>405774245.35052228</v>
      </c>
    </row>
    <row r="14" spans="1:5" x14ac:dyDescent="0.2">
      <c r="A14" s="1" t="s">
        <v>8</v>
      </c>
      <c r="C14" s="5">
        <f>+('[1] JULIO 2021 PROYECTADO'!D14-'[1]JUNIO 2021'!D14)/'[1]JUNIO 2021'!D14*100</f>
        <v>16.866111337516163</v>
      </c>
      <c r="D14" s="5">
        <v>141540871.65659371</v>
      </c>
    </row>
    <row r="15" spans="1:5" x14ac:dyDescent="0.2">
      <c r="A15" s="1" t="s">
        <v>9</v>
      </c>
      <c r="C15" s="5">
        <f>+('[1] JULIO 2021 PROYECTADO'!D15-'[1]JUNIO 2021'!D15)/'[1]JUNIO 2021'!D15*100</f>
        <v>16.406730008760402</v>
      </c>
      <c r="D15" s="5">
        <v>22670937.36071071</v>
      </c>
      <c r="E15" s="5"/>
    </row>
    <row r="16" spans="1:5" x14ac:dyDescent="0.2">
      <c r="C16" s="5"/>
      <c r="D16" s="5"/>
      <c r="E16" s="5"/>
    </row>
    <row r="17" spans="1:5" ht="12.75" customHeight="1" thickBot="1" x14ac:dyDescent="0.25">
      <c r="A17" s="2" t="s">
        <v>12</v>
      </c>
      <c r="B17" s="2"/>
      <c r="C17" s="5"/>
      <c r="D17" s="5"/>
      <c r="E17" s="6">
        <f>+D13+D14+D15</f>
        <v>569986054.3678267</v>
      </c>
    </row>
    <row r="18" spans="1:5" ht="12.75" customHeight="1" thickTop="1" x14ac:dyDescent="0.2">
      <c r="A18" s="2"/>
      <c r="B18" s="2"/>
      <c r="C18" s="5"/>
      <c r="D18" s="5"/>
      <c r="E18" s="7"/>
    </row>
    <row r="19" spans="1:5" x14ac:dyDescent="0.2">
      <c r="A19" s="2" t="s">
        <v>13</v>
      </c>
      <c r="C19" s="5"/>
      <c r="D19" s="5"/>
      <c r="E19" s="5"/>
    </row>
    <row r="20" spans="1:5" x14ac:dyDescent="0.2">
      <c r="A20" s="1" t="s">
        <v>14</v>
      </c>
      <c r="C20" s="5">
        <v>0</v>
      </c>
      <c r="D20" s="5">
        <v>0</v>
      </c>
      <c r="E20" s="5"/>
    </row>
    <row r="21" spans="1:5" x14ac:dyDescent="0.2">
      <c r="A21" s="1" t="s">
        <v>15</v>
      </c>
      <c r="C21" s="5">
        <f>+('[1] JULIO 2021 PROYECTADO'!D21-'[1]JUNIO 2021'!D21)/'[1]JUNIO 2021'!D21*100</f>
        <v>9.2264639926798253</v>
      </c>
      <c r="D21" s="5">
        <v>301316.88012537226</v>
      </c>
      <c r="E21" s="5"/>
    </row>
    <row r="22" spans="1:5" x14ac:dyDescent="0.2">
      <c r="A22" s="1" t="s">
        <v>16</v>
      </c>
      <c r="C22" s="5">
        <f>+('[1] JULIO 2021 PROYECTADO'!D22-'[1]JUNIO 2021'!D22)/'[1]JUNIO 2021'!D22*100</f>
        <v>22.721273039721314</v>
      </c>
      <c r="D22" s="5">
        <v>67831037.937615991</v>
      </c>
      <c r="E22" s="5"/>
    </row>
    <row r="23" spans="1:5" hidden="1" x14ac:dyDescent="0.2">
      <c r="A23" s="1" t="s">
        <v>17</v>
      </c>
      <c r="C23" s="5" t="e">
        <f>+('[1]MAYO 2021'!D23-'[1]ABRIL 2021'!D23)/'[1]ABRIL 2021'!D23*100</f>
        <v>#VALUE!</v>
      </c>
      <c r="D23" s="5" t="e">
        <f>('[1]ABRIL 2021'!D23*C23%)+'[1]MAYO 2021'!D23</f>
        <v>#VALUE!</v>
      </c>
      <c r="E23" s="5"/>
    </row>
    <row r="24" spans="1:5" hidden="1" x14ac:dyDescent="0.2">
      <c r="A24" s="1" t="s">
        <v>18</v>
      </c>
      <c r="C24" s="5" t="e">
        <f>+('[1]MAYO 2021'!D24-'[1]ABRIL 2021'!D24)/'[1]ABRIL 2021'!D24*100</f>
        <v>#VALUE!</v>
      </c>
      <c r="D24" s="5" t="e">
        <f>('[1]ABRIL 2021'!D24*C24%)+'[1]MAYO 2021'!D24</f>
        <v>#VALUE!</v>
      </c>
      <c r="E24" s="5"/>
    </row>
    <row r="25" spans="1:5" x14ac:dyDescent="0.2">
      <c r="C25" s="5"/>
      <c r="D25" s="5"/>
      <c r="E25" s="5"/>
    </row>
    <row r="26" spans="1:5" ht="13.5" thickBot="1" x14ac:dyDescent="0.25">
      <c r="A26" s="2" t="s">
        <v>19</v>
      </c>
      <c r="C26" s="5"/>
      <c r="D26" s="5"/>
      <c r="E26" s="6">
        <f>+D20+D21+D22</f>
        <v>68132354.817741364</v>
      </c>
    </row>
    <row r="27" spans="1:5" ht="10.5" customHeight="1" thickTop="1" x14ac:dyDescent="0.2">
      <c r="C27" s="5"/>
      <c r="D27" s="5"/>
      <c r="E27" s="5"/>
    </row>
    <row r="28" spans="1:5" ht="13.5" thickBot="1" x14ac:dyDescent="0.25">
      <c r="A28" s="2" t="s">
        <v>20</v>
      </c>
      <c r="B28" s="2"/>
      <c r="C28" s="5"/>
      <c r="D28" s="5"/>
      <c r="E28" s="6">
        <f>+E9+E17+E26</f>
        <v>2688808654.2375736</v>
      </c>
    </row>
    <row r="29" spans="1:5" ht="13.5" thickTop="1" x14ac:dyDescent="0.2">
      <c r="C29" s="5"/>
      <c r="D29" s="5"/>
      <c r="E29" s="5"/>
    </row>
    <row r="30" spans="1:5" x14ac:dyDescent="0.2">
      <c r="A30" s="2" t="s">
        <v>21</v>
      </c>
      <c r="C30" s="5"/>
      <c r="D30" s="5"/>
      <c r="E30" s="5"/>
    </row>
    <row r="31" spans="1:5" x14ac:dyDescent="0.2">
      <c r="A31" s="1" t="s">
        <v>22</v>
      </c>
      <c r="C31" s="5">
        <f>+('[1] JULIO 2021 PROYECTADO'!D31-'[1]JUNIO 2021'!D31)/'[1]JUNIO 2021'!D31*100</f>
        <v>20.180653383723076</v>
      </c>
      <c r="D31" s="5">
        <v>-256229802.74623352</v>
      </c>
      <c r="E31" s="5"/>
    </row>
    <row r="32" spans="1:5" x14ac:dyDescent="0.2">
      <c r="A32" s="1" t="s">
        <v>23</v>
      </c>
      <c r="C32" s="5">
        <f>+('[1] JULIO 2021 PROYECTADO'!D32-'[1]JUNIO 2021'!D32)/'[1]JUNIO 2021'!D32*100</f>
        <v>17.177374892578289</v>
      </c>
      <c r="D32" s="5">
        <v>-315119886.3299185</v>
      </c>
      <c r="E32" s="5"/>
    </row>
    <row r="33" spans="1:5" x14ac:dyDescent="0.2">
      <c r="A33" s="1" t="s">
        <v>24</v>
      </c>
      <c r="C33" s="5">
        <f>+('[1] JULIO 2021 PROYECTADO'!D33-'[1]JUNIO 2021'!D33)/'[1]JUNIO 2021'!D33*100</f>
        <v>16.742648254865053</v>
      </c>
      <c r="D33" s="5">
        <v>-128504433.02216084</v>
      </c>
      <c r="E33" s="5"/>
    </row>
    <row r="34" spans="1:5" x14ac:dyDescent="0.2">
      <c r="C34" s="5"/>
      <c r="D34" s="5"/>
      <c r="E34" s="5"/>
    </row>
    <row r="35" spans="1:5" ht="13.5" thickBot="1" x14ac:dyDescent="0.25">
      <c r="A35" s="2" t="s">
        <v>25</v>
      </c>
      <c r="C35" s="5"/>
      <c r="D35" s="5"/>
      <c r="E35" s="6">
        <f>D31+D32+D33</f>
        <v>-699854122.09831297</v>
      </c>
    </row>
    <row r="36" spans="1:5" ht="13.5" thickTop="1" x14ac:dyDescent="0.2">
      <c r="A36" s="2"/>
      <c r="C36" s="5"/>
      <c r="D36" s="5"/>
      <c r="E36" s="7"/>
    </row>
    <row r="37" spans="1:5" x14ac:dyDescent="0.2">
      <c r="A37" s="2" t="s">
        <v>26</v>
      </c>
      <c r="C37" s="5"/>
      <c r="D37" s="5"/>
      <c r="E37" s="5"/>
    </row>
    <row r="38" spans="1:5" x14ac:dyDescent="0.2">
      <c r="A38" s="1" t="s">
        <v>27</v>
      </c>
      <c r="C38" s="5">
        <f>+('[1] JULIO 2021 PROYECTADO'!D38-'[1]JUNIO 2021'!D38)/'[1]JUNIO 2021'!D38*100</f>
        <v>14.465232948835304</v>
      </c>
      <c r="D38" s="5">
        <v>-10194941.290396906</v>
      </c>
      <c r="E38" s="5"/>
    </row>
    <row r="39" spans="1:5" x14ac:dyDescent="0.2">
      <c r="A39" s="1" t="s">
        <v>23</v>
      </c>
      <c r="C39" s="5">
        <f>+('[1] JULIO 2021 PROYECTADO'!D39-'[1]JUNIO 2021'!D39)/'[1]JUNIO 2021'!D39*100</f>
        <v>16.119874562811827</v>
      </c>
      <c r="D39" s="5">
        <v>-87141674.339066282</v>
      </c>
      <c r="E39" s="5"/>
    </row>
    <row r="40" spans="1:5" x14ac:dyDescent="0.2">
      <c r="A40" s="1" t="s">
        <v>28</v>
      </c>
      <c r="C40" s="5">
        <v>0</v>
      </c>
      <c r="D40" s="5">
        <f>('[1]MAYO 2021'!D40*C40%)+'[1]JUNIO 2021'!D40</f>
        <v>0</v>
      </c>
      <c r="E40" s="5"/>
    </row>
    <row r="41" spans="1:5" x14ac:dyDescent="0.2">
      <c r="C41" s="5"/>
      <c r="D41" s="5"/>
      <c r="E41" s="5"/>
    </row>
    <row r="42" spans="1:5" ht="13.5" thickBot="1" x14ac:dyDescent="0.25">
      <c r="A42" s="2" t="s">
        <v>29</v>
      </c>
      <c r="C42" s="5"/>
      <c r="D42" s="5"/>
      <c r="E42" s="6">
        <f>+D37+D38+D39+D40</f>
        <v>-97336615.629463196</v>
      </c>
    </row>
    <row r="43" spans="1:5" ht="13.5" thickTop="1" x14ac:dyDescent="0.2">
      <c r="C43" s="5"/>
      <c r="D43" s="5"/>
      <c r="E43" s="5"/>
    </row>
    <row r="44" spans="1:5" x14ac:dyDescent="0.2">
      <c r="A44" s="2" t="s">
        <v>30</v>
      </c>
      <c r="C44" s="5"/>
      <c r="D44" s="5"/>
      <c r="E44" s="5"/>
    </row>
    <row r="45" spans="1:5" x14ac:dyDescent="0.2">
      <c r="A45" s="1" t="s">
        <v>31</v>
      </c>
      <c r="C45" s="5">
        <f>+('[1] JULIO 2021 PROYECTADO'!D45-'[1]JUNIO 2021'!D45)/'[1]JUNIO 2021'!D45*100</f>
        <v>17.265297405206852</v>
      </c>
      <c r="D45" s="5">
        <v>-529509004.83143044</v>
      </c>
      <c r="E45" s="5"/>
    </row>
    <row r="46" spans="1:5" x14ac:dyDescent="0.2">
      <c r="A46" s="1" t="s">
        <v>32</v>
      </c>
      <c r="C46" s="5">
        <f>+('[1] JULIO 2021 PROYECTADO'!D46-'[1]JUNIO 2021'!D46)/'[1]JUNIO 2021'!D46*100</f>
        <v>17.099459835453573</v>
      </c>
      <c r="D46" s="5">
        <v>-211450675.13905644</v>
      </c>
      <c r="E46" s="5"/>
    </row>
    <row r="47" spans="1:5" x14ac:dyDescent="0.2">
      <c r="A47" s="1" t="s">
        <v>33</v>
      </c>
      <c r="C47" s="5">
        <f>+('[1] JULIO 2021 PROYECTADO'!D47-'[1]JUNIO 2021'!D47)/'[1]JUNIO 2021'!D47*100</f>
        <v>15.307050891797246</v>
      </c>
      <c r="D47" s="5">
        <v>-150829884.19884822</v>
      </c>
      <c r="E47" s="5"/>
    </row>
    <row r="48" spans="1:5" x14ac:dyDescent="0.2">
      <c r="A48" s="1" t="s">
        <v>34</v>
      </c>
      <c r="C48" s="5">
        <f>+('[1] JULIO 2021 PROYECTADO'!D48-'[1]JUNIO 2021'!D48)/'[1]JUNIO 2021'!D48*100</f>
        <v>21.217569451993231</v>
      </c>
      <c r="D48" s="5">
        <v>-215902919.19390413</v>
      </c>
      <c r="E48" s="5"/>
    </row>
    <row r="49" spans="1:5" x14ac:dyDescent="0.2">
      <c r="C49" s="5"/>
      <c r="D49" s="5"/>
      <c r="E49" s="5"/>
    </row>
    <row r="50" spans="1:5" x14ac:dyDescent="0.2">
      <c r="A50" s="2" t="s">
        <v>35</v>
      </c>
      <c r="C50" s="5"/>
      <c r="D50" s="5"/>
      <c r="E50" s="7">
        <f>+D45+D46+D47+D48</f>
        <v>-1107692483.3632393</v>
      </c>
    </row>
    <row r="51" spans="1:5" x14ac:dyDescent="0.2">
      <c r="A51" s="2"/>
      <c r="C51" s="5"/>
      <c r="D51" s="5"/>
      <c r="E51" s="7"/>
    </row>
    <row r="52" spans="1:5" ht="13.5" thickBot="1" x14ac:dyDescent="0.25">
      <c r="A52" s="2" t="s">
        <v>36</v>
      </c>
      <c r="B52" s="2"/>
      <c r="C52" s="5"/>
      <c r="D52" s="5"/>
      <c r="E52" s="6">
        <f>+E35+E42+E50</f>
        <v>-1904883221.0910153</v>
      </c>
    </row>
    <row r="53" spans="1:5" ht="13.5" thickTop="1" x14ac:dyDescent="0.2">
      <c r="C53" s="5"/>
      <c r="D53" s="5"/>
      <c r="E53" s="5"/>
    </row>
    <row r="54" spans="1:5" x14ac:dyDescent="0.2">
      <c r="A54" s="2" t="s">
        <v>37</v>
      </c>
      <c r="C54" s="5"/>
      <c r="D54" s="5"/>
      <c r="E54" s="5"/>
    </row>
    <row r="55" spans="1:5" x14ac:dyDescent="0.2">
      <c r="A55" s="1" t="s">
        <v>22</v>
      </c>
      <c r="C55" s="5">
        <f>+('[1] JULIO 2021 PROYECTADO'!D56-'[1]JUNIO 2021'!D56)/'[1]JUNIO 2021'!D56*100</f>
        <v>37.989303404952899</v>
      </c>
      <c r="D55" s="5">
        <v>-3324727.484951078</v>
      </c>
      <c r="E55" s="5"/>
    </row>
    <row r="56" spans="1:5" x14ac:dyDescent="0.2">
      <c r="A56" s="1" t="s">
        <v>23</v>
      </c>
      <c r="C56" s="5">
        <f>+('[1] JULIO 2021 PROYECTADO'!D57-'[1]JUNIO 2021'!D57)/'[1]JUNIO 2021'!D57*100</f>
        <v>39.896070594413985</v>
      </c>
      <c r="D56" s="5">
        <v>-8840601.1483428217</v>
      </c>
      <c r="E56" s="5"/>
    </row>
    <row r="57" spans="1:5" x14ac:dyDescent="0.2">
      <c r="A57" s="1" t="s">
        <v>24</v>
      </c>
      <c r="C57" s="5">
        <f>+('[1] JULIO 2021 PROYECTADO'!D58-'[1]JUNIO 2021'!D58)/'[1]JUNIO 2021'!D58*100</f>
        <v>18.627164104924628</v>
      </c>
      <c r="D57" s="5">
        <v>-102941329.39114466</v>
      </c>
      <c r="E57" s="5"/>
    </row>
    <row r="58" spans="1:5" x14ac:dyDescent="0.2">
      <c r="C58" s="5"/>
      <c r="D58" s="5"/>
      <c r="E58" s="5"/>
    </row>
    <row r="59" spans="1:5" ht="13.5" thickBot="1" x14ac:dyDescent="0.25">
      <c r="A59" s="2" t="s">
        <v>38</v>
      </c>
      <c r="C59" s="5"/>
      <c r="D59" s="5"/>
      <c r="E59" s="6">
        <f>+D54+D55+D56+D57</f>
        <v>-115106658.02443856</v>
      </c>
    </row>
    <row r="60" spans="1:5" ht="13.5" thickTop="1" x14ac:dyDescent="0.2">
      <c r="A60" s="2"/>
      <c r="C60" s="5"/>
      <c r="D60" s="5"/>
      <c r="E60" s="7"/>
    </row>
    <row r="61" spans="1:5" x14ac:dyDescent="0.2">
      <c r="A61" s="2" t="s">
        <v>39</v>
      </c>
      <c r="C61" s="5"/>
      <c r="E61" s="5"/>
    </row>
    <row r="62" spans="1:5" x14ac:dyDescent="0.2">
      <c r="A62" s="1" t="s">
        <v>27</v>
      </c>
      <c r="C62" s="5">
        <f>+('[1] JULIO 2021 PROYECTADO'!D63-'[1]JUNIO 2021'!D63)/'[1]JUNIO 2021'!D63*100</f>
        <v>18.289217220380348</v>
      </c>
      <c r="D62" s="5">
        <v>-88660884</v>
      </c>
      <c r="E62" s="5"/>
    </row>
    <row r="63" spans="1:5" x14ac:dyDescent="0.2">
      <c r="A63" s="1" t="s">
        <v>23</v>
      </c>
      <c r="C63" s="5">
        <f>+('[1] JULIO 2021 PROYECTADO'!D64-'[1]JUNIO 2021'!D64)/'[1]JUNIO 2021'!D64*100</f>
        <v>25.094041812630717</v>
      </c>
      <c r="D63" s="5">
        <v>-5244057.74</v>
      </c>
      <c r="E63" s="5"/>
    </row>
    <row r="64" spans="1:5" x14ac:dyDescent="0.2">
      <c r="A64" s="1" t="s">
        <v>28</v>
      </c>
      <c r="C64" s="5">
        <v>0</v>
      </c>
      <c r="D64" s="5">
        <v>0</v>
      </c>
      <c r="E64" s="5"/>
    </row>
    <row r="65" spans="1:5" x14ac:dyDescent="0.2">
      <c r="C65" s="5"/>
      <c r="D65" s="5"/>
      <c r="E65" s="5"/>
    </row>
    <row r="66" spans="1:5" ht="13.5" thickBot="1" x14ac:dyDescent="0.25">
      <c r="A66" s="2" t="s">
        <v>40</v>
      </c>
      <c r="C66" s="5"/>
      <c r="D66" s="5"/>
      <c r="E66" s="6">
        <f>+D62+D63+D64+D65</f>
        <v>-93904941.739999995</v>
      </c>
    </row>
    <row r="67" spans="1:5" ht="13.5" thickTop="1" x14ac:dyDescent="0.2">
      <c r="C67" s="5"/>
      <c r="D67" s="5"/>
      <c r="E67" s="5"/>
    </row>
    <row r="68" spans="1:5" x14ac:dyDescent="0.2">
      <c r="A68" s="2" t="s">
        <v>41</v>
      </c>
      <c r="C68" s="5"/>
      <c r="D68" s="5"/>
      <c r="E68" s="5"/>
    </row>
    <row r="69" spans="1:5" x14ac:dyDescent="0.2">
      <c r="A69" s="1" t="s">
        <v>31</v>
      </c>
      <c r="C69" s="5">
        <f>+('[1] JULIO 2021 PROYECTADO'!D70-'[1]JUNIO 2021'!D70)/'[1]JUNIO 2021'!D70*100</f>
        <v>10.183459856772398</v>
      </c>
      <c r="D69" s="5">
        <v>-62880794.483148813</v>
      </c>
      <c r="E69" s="5"/>
    </row>
    <row r="70" spans="1:5" x14ac:dyDescent="0.2">
      <c r="A70" s="1" t="s">
        <v>32</v>
      </c>
      <c r="C70" s="5">
        <f>+('[1] JULIO 2021 PROYECTADO'!D71-'[1]JUNIO 2021'!D71)/'[1]JUNIO 2021'!D71*100</f>
        <v>18.422287818419946</v>
      </c>
      <c r="D70" s="5">
        <v>-132788560.86048001</v>
      </c>
      <c r="E70" s="5"/>
    </row>
    <row r="71" spans="1:5" x14ac:dyDescent="0.2">
      <c r="A71" s="1" t="s">
        <v>33</v>
      </c>
      <c r="C71" s="5">
        <f>+('[1] JULIO 2021 PROYECTADO'!D72-'[1]JUNIO 2021'!D72)/'[1]JUNIO 2021'!D72*100</f>
        <v>16.696292591365463</v>
      </c>
      <c r="D71" s="5">
        <v>-77968118.887500018</v>
      </c>
      <c r="E71" s="5"/>
    </row>
    <row r="72" spans="1:5" x14ac:dyDescent="0.2">
      <c r="A72" s="1" t="s">
        <v>34</v>
      </c>
      <c r="C72" s="5">
        <f>+('[1] JULIO 2021 PROYECTADO'!D73-'[1]JUNIO 2021'!D73)/'[1]JUNIO 2021'!D73*100</f>
        <v>16.615848128559456</v>
      </c>
      <c r="D72" s="5">
        <v>-115465522.21250001</v>
      </c>
      <c r="E72" s="5"/>
    </row>
    <row r="73" spans="1:5" x14ac:dyDescent="0.2">
      <c r="C73" s="5"/>
      <c r="D73" s="5"/>
      <c r="E73" s="5"/>
    </row>
    <row r="74" spans="1:5" x14ac:dyDescent="0.2">
      <c r="A74" s="2" t="s">
        <v>42</v>
      </c>
      <c r="C74" s="5"/>
      <c r="D74" s="5"/>
      <c r="E74" s="7">
        <f>+D69+D70+D71+D72</f>
        <v>-389102996.44362879</v>
      </c>
    </row>
    <row r="75" spans="1:5" x14ac:dyDescent="0.2">
      <c r="A75" s="2"/>
      <c r="C75" s="5"/>
      <c r="D75" s="5"/>
      <c r="E75" s="7"/>
    </row>
    <row r="76" spans="1:5" ht="13.5" thickBot="1" x14ac:dyDescent="0.25">
      <c r="A76" s="2" t="s">
        <v>43</v>
      </c>
      <c r="B76" s="2"/>
      <c r="C76" s="5"/>
      <c r="D76" s="5"/>
      <c r="E76" s="6">
        <f>+E59+E66+E74</f>
        <v>-598114596.20806742</v>
      </c>
    </row>
    <row r="77" spans="1:5" ht="13.5" thickTop="1" x14ac:dyDescent="0.2">
      <c r="C77" s="5"/>
      <c r="D77" s="5"/>
      <c r="E77" s="5"/>
    </row>
    <row r="78" spans="1:5" ht="13.5" thickBot="1" x14ac:dyDescent="0.25">
      <c r="A78" s="2" t="s">
        <v>44</v>
      </c>
      <c r="B78" s="2"/>
      <c r="C78" s="5"/>
      <c r="D78" s="5"/>
      <c r="E78" s="6">
        <f>+E52+E76</f>
        <v>-2502997817.2990828</v>
      </c>
    </row>
    <row r="79" spans="1:5" ht="13.5" thickTop="1" x14ac:dyDescent="0.2">
      <c r="C79" s="5"/>
      <c r="D79" s="5"/>
      <c r="E79" s="5"/>
    </row>
    <row r="80" spans="1:5" x14ac:dyDescent="0.2">
      <c r="A80" s="2" t="s">
        <v>45</v>
      </c>
      <c r="C80" s="5"/>
      <c r="D80" s="5"/>
      <c r="E80" s="5"/>
    </row>
    <row r="81" spans="1:6" x14ac:dyDescent="0.2">
      <c r="A81" s="1" t="s">
        <v>46</v>
      </c>
      <c r="C81" s="5">
        <f>+('[1] JULIO 2021 PROYECTADO'!D82-'[1]JUNIO 2021'!D82)/'[1]JUNIO 2021'!D82*100</f>
        <v>16.859851225960266</v>
      </c>
      <c r="D81" s="5">
        <v>-223703031.79719123</v>
      </c>
      <c r="E81" s="5"/>
    </row>
    <row r="82" spans="1:6" x14ac:dyDescent="0.2">
      <c r="A82" s="1" t="s">
        <v>47</v>
      </c>
      <c r="C82" s="5">
        <f>+('[1] JULIO 2021 PROYECTADO'!D83-'[1]JUNIO 2021'!D83)/'[1]JUNIO 2021'!D83*100</f>
        <v>16.689674152624779</v>
      </c>
      <c r="D82" s="5">
        <v>-55429441.854280069</v>
      </c>
      <c r="E82" s="5"/>
    </row>
    <row r="83" spans="1:6" x14ac:dyDescent="0.2">
      <c r="A83" s="1" t="s">
        <v>48</v>
      </c>
      <c r="C83" s="5">
        <f>+('[1] JULIO 2021 PROYECTADO'!D84-'[1]JUNIO 2021'!D84)/'[1]JUNIO 2021'!D84*100</f>
        <v>16.692721206910836</v>
      </c>
      <c r="D83" s="5">
        <v>-62060374.864000008</v>
      </c>
      <c r="E83" s="5"/>
    </row>
    <row r="84" spans="1:6" x14ac:dyDescent="0.2">
      <c r="A84" s="1" t="s">
        <v>49</v>
      </c>
      <c r="C84" s="5">
        <v>0</v>
      </c>
      <c r="D84" s="5">
        <v>0</v>
      </c>
      <c r="E84" s="5"/>
      <c r="F84" s="8"/>
    </row>
    <row r="85" spans="1:6" ht="13.5" thickBot="1" x14ac:dyDescent="0.25">
      <c r="A85" s="2" t="s">
        <v>50</v>
      </c>
      <c r="C85" s="5"/>
      <c r="D85" s="5"/>
      <c r="E85" s="6">
        <f>+D84+D81+D82+D83</f>
        <v>-341192848.51547134</v>
      </c>
      <c r="F85" s="8"/>
    </row>
    <row r="86" spans="1:6" ht="13.5" thickTop="1" x14ac:dyDescent="0.2">
      <c r="A86" s="2"/>
      <c r="C86" s="5"/>
      <c r="D86" s="5"/>
      <c r="E86" s="7"/>
      <c r="F86" s="8"/>
    </row>
    <row r="87" spans="1:6" x14ac:dyDescent="0.2">
      <c r="A87" s="2"/>
      <c r="C87" s="5"/>
      <c r="D87" s="5"/>
      <c r="E87" s="7"/>
      <c r="F87" s="8"/>
    </row>
    <row r="88" spans="1:6" x14ac:dyDescent="0.2">
      <c r="A88" s="2" t="s">
        <v>51</v>
      </c>
      <c r="C88" s="5"/>
      <c r="D88" s="5"/>
      <c r="E88" s="5"/>
      <c r="F88" s="8"/>
    </row>
    <row r="89" spans="1:6" x14ac:dyDescent="0.2">
      <c r="A89" s="1" t="s">
        <v>52</v>
      </c>
      <c r="C89" s="5">
        <v>0</v>
      </c>
      <c r="D89" s="5">
        <v>-431418.63330151298</v>
      </c>
      <c r="E89" s="5"/>
      <c r="F89" s="8"/>
    </row>
    <row r="90" spans="1:6" x14ac:dyDescent="0.2">
      <c r="A90" s="1" t="s">
        <v>53</v>
      </c>
      <c r="C90" s="5">
        <v>0</v>
      </c>
      <c r="D90" s="5">
        <v>0</v>
      </c>
      <c r="E90" s="5"/>
      <c r="F90" s="8"/>
    </row>
    <row r="91" spans="1:6" x14ac:dyDescent="0.2">
      <c r="A91" s="1" t="s">
        <v>54</v>
      </c>
      <c r="C91" s="5">
        <v>0</v>
      </c>
      <c r="D91" s="5">
        <v>0</v>
      </c>
      <c r="E91" s="5"/>
      <c r="F91" s="8"/>
    </row>
    <row r="92" spans="1:6" x14ac:dyDescent="0.2">
      <c r="A92" s="1" t="s">
        <v>55</v>
      </c>
      <c r="C92" s="5">
        <f>+('[1] JULIO 2021 PROYECTADO'!D97-'[1]JUNIO 2021'!D97)/'[1]JUNIO 2021'!D97*100</f>
        <v>10.67350194037275</v>
      </c>
      <c r="D92" s="5">
        <v>-3751532.7906250008</v>
      </c>
      <c r="E92" s="5"/>
      <c r="F92" s="8"/>
    </row>
    <row r="93" spans="1:6" x14ac:dyDescent="0.2">
      <c r="C93" s="5"/>
      <c r="D93" s="5"/>
      <c r="E93" s="5"/>
      <c r="F93" s="8"/>
    </row>
    <row r="94" spans="1:6" ht="13.5" thickBot="1" x14ac:dyDescent="0.25">
      <c r="A94" s="2" t="s">
        <v>56</v>
      </c>
      <c r="C94" s="5"/>
      <c r="D94" s="5"/>
      <c r="E94" s="6">
        <f>+D89+D90+D91+D92</f>
        <v>-4182951.4239265136</v>
      </c>
      <c r="F94" s="8"/>
    </row>
    <row r="95" spans="1:6" ht="13.5" thickTop="1" x14ac:dyDescent="0.2">
      <c r="A95" s="2"/>
      <c r="C95" s="5"/>
      <c r="D95" s="5"/>
      <c r="E95" s="7"/>
      <c r="F95" s="8"/>
    </row>
    <row r="96" spans="1:6" ht="13.5" thickBot="1" x14ac:dyDescent="0.25">
      <c r="A96" s="2" t="s">
        <v>57</v>
      </c>
      <c r="B96" s="2"/>
      <c r="C96" s="5"/>
      <c r="D96" s="7"/>
      <c r="E96" s="6">
        <f>+E28+E78+E85+E94</f>
        <v>-159564963.00090697</v>
      </c>
      <c r="F96" s="9"/>
    </row>
    <row r="97" spans="1:6" ht="13.5" thickTop="1" x14ac:dyDescent="0.2">
      <c r="A97" s="2"/>
      <c r="B97" s="2"/>
      <c r="C97" s="5"/>
      <c r="D97" s="7"/>
      <c r="E97" s="7"/>
      <c r="F97" s="8"/>
    </row>
    <row r="98" spans="1:6" x14ac:dyDescent="0.2">
      <c r="A98" s="2"/>
      <c r="B98" s="2"/>
      <c r="C98" s="5"/>
      <c r="D98" s="7"/>
      <c r="E98" s="7"/>
      <c r="F98" s="8"/>
    </row>
    <row r="99" spans="1:6" x14ac:dyDescent="0.2">
      <c r="F99" s="8"/>
    </row>
    <row r="100" spans="1:6" x14ac:dyDescent="0.2">
      <c r="F100" s="8"/>
    </row>
    <row r="101" spans="1:6" x14ac:dyDescent="0.2">
      <c r="A101" s="10"/>
      <c r="D101" s="10"/>
      <c r="E101" s="10"/>
      <c r="F101" s="8"/>
    </row>
    <row r="102" spans="1:6" x14ac:dyDescent="0.2">
      <c r="A102" s="11" t="s">
        <v>58</v>
      </c>
      <c r="D102" s="15" t="s">
        <v>59</v>
      </c>
      <c r="E102" s="15"/>
      <c r="F102" s="8"/>
    </row>
    <row r="103" spans="1:6" x14ac:dyDescent="0.2">
      <c r="A103" s="11" t="s">
        <v>60</v>
      </c>
      <c r="D103" s="16" t="s">
        <v>61</v>
      </c>
      <c r="E103" s="16"/>
      <c r="F103" s="8"/>
    </row>
    <row r="104" spans="1:6" x14ac:dyDescent="0.2">
      <c r="A104" s="11"/>
      <c r="D104" s="11"/>
      <c r="E104" s="11"/>
      <c r="F104" s="8"/>
    </row>
    <row r="105" spans="1:6" x14ac:dyDescent="0.2">
      <c r="B105" s="12"/>
      <c r="C105" s="11"/>
      <c r="F105" s="8"/>
    </row>
    <row r="106" spans="1:6" x14ac:dyDescent="0.2">
      <c r="B106" s="11" t="s">
        <v>62</v>
      </c>
      <c r="C106" s="11"/>
      <c r="F106" s="8"/>
    </row>
    <row r="107" spans="1:6" x14ac:dyDescent="0.2">
      <c r="B107" s="11" t="s">
        <v>63</v>
      </c>
      <c r="C107" s="11"/>
      <c r="F107" s="8"/>
    </row>
    <row r="109" spans="1:6" x14ac:dyDescent="0.2">
      <c r="A109" s="1" t="s">
        <v>64</v>
      </c>
    </row>
    <row r="110" spans="1:6" x14ac:dyDescent="0.2">
      <c r="A110" s="1" t="s">
        <v>65</v>
      </c>
    </row>
  </sheetData>
  <mergeCells count="6">
    <mergeCell ref="D103:E103"/>
    <mergeCell ref="A1:E1"/>
    <mergeCell ref="A2:E2"/>
    <mergeCell ref="A3:E3"/>
    <mergeCell ref="A4:E4"/>
    <mergeCell ref="D102:E102"/>
  </mergeCells>
  <pageMargins left="0.7" right="0.7" top="0.75" bottom="0.75" header="0.3" footer="0.3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RESULTADO P ENERO 2026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DISNEYDA VICENTE</dc:creator>
  <cp:lastModifiedBy>Juan Antonio Toribio Lombert</cp:lastModifiedBy>
  <cp:lastPrinted>2026-02-13T15:53:46Z</cp:lastPrinted>
  <dcterms:created xsi:type="dcterms:W3CDTF">2026-02-09T21:20:12Z</dcterms:created>
  <dcterms:modified xsi:type="dcterms:W3CDTF">2026-02-13T16:06:41Z</dcterms:modified>
</cp:coreProperties>
</file>