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835"/>
  </bookViews>
  <sheets>
    <sheet name="FEBRERO PARA ENTREGAR 2023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25" i="1" s="1"/>
  <c r="F18" i="1"/>
  <c r="F19" i="1"/>
  <c r="F20" i="1"/>
  <c r="F21" i="1"/>
  <c r="F22" i="1"/>
  <c r="F23" i="1"/>
  <c r="F28" i="1"/>
  <c r="F29" i="1" s="1"/>
  <c r="F35" i="1" s="1"/>
  <c r="F42" i="1" s="1"/>
  <c r="F31" i="1"/>
  <c r="F32" i="1"/>
  <c r="F33" i="1"/>
  <c r="F38" i="1"/>
  <c r="F39" i="1"/>
  <c r="F40" i="1"/>
  <c r="F45" i="1"/>
  <c r="F47" i="1" s="1"/>
  <c r="F50" i="1"/>
  <c r="F52" i="1" s="1"/>
</calcChain>
</file>

<file path=xl/sharedStrings.xml><?xml version="1.0" encoding="utf-8"?>
<sst xmlns="http://schemas.openxmlformats.org/spreadsheetml/2006/main" count="51" uniqueCount="49">
  <si>
    <t>solicitud de la Dirección de Planificación y Desarrollo y la Dirección General.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</si>
  <si>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</si>
  <si>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Dirección General</t>
  </si>
  <si>
    <t>Ing. Andrés Burgos</t>
  </si>
  <si>
    <t xml:space="preserve">         Dirección Financiera</t>
  </si>
  <si>
    <t>Contador</t>
  </si>
  <si>
    <t xml:space="preserve">Ing. Francis Ortega </t>
  </si>
  <si>
    <t>Lic. Juan Francisco Domínguez</t>
  </si>
  <si>
    <t>Total  Cuentas de Orden (CR)</t>
  </si>
  <si>
    <t>Compensacion pago clientes</t>
  </si>
  <si>
    <t>Cobro serv. De Basura</t>
  </si>
  <si>
    <t>Cuentas de orden (CR)</t>
  </si>
  <si>
    <t>Total Cuentas de Orden (DR)</t>
  </si>
  <si>
    <t>Cuentas de orden (DR)</t>
  </si>
  <si>
    <t>TOTAL  PASIVOS Y PATRIMONIO</t>
  </si>
  <si>
    <t>TOTAL DE PATRIMONIO</t>
  </si>
  <si>
    <t xml:space="preserve">RESULTADOS </t>
  </si>
  <si>
    <t>APORTES</t>
  </si>
  <si>
    <t>PATRIMONIO</t>
  </si>
  <si>
    <t>TOTAL DE PASIVOS</t>
  </si>
  <si>
    <t>TOTAL DE PASIVOS NO CORRIENTES</t>
  </si>
  <si>
    <t>CREDITOS DIFERIDOS</t>
  </si>
  <si>
    <t xml:space="preserve">OBLIGACIONES A LARGO PLAZO </t>
  </si>
  <si>
    <t>PASIVOS NO CORRIENTES</t>
  </si>
  <si>
    <t>TOTAL DE PASIVOS CORRIENTES</t>
  </si>
  <si>
    <t>PASIVOS  CORRIENTES</t>
  </si>
  <si>
    <t>PASIVOS</t>
  </si>
  <si>
    <t>TOTAL DE ACTIVOS</t>
  </si>
  <si>
    <t>TOTAL DE ACTIVOS NO CORRIENTES</t>
  </si>
  <si>
    <t>OTROS ACTIVOS</t>
  </si>
  <si>
    <t>CONSTRUCCIONES EN PROCESO</t>
  </si>
  <si>
    <t>PROPIEDADES COMUNES</t>
  </si>
  <si>
    <t>ALCANTARILLADO</t>
  </si>
  <si>
    <t xml:space="preserve">ACUEDUCTO </t>
  </si>
  <si>
    <t>ACTIVOS NO CORRIENTES</t>
  </si>
  <si>
    <t>TOTAL DE ACTIVOS CORRIENTES</t>
  </si>
  <si>
    <t>PAGOS ANTICIPADOS</t>
  </si>
  <si>
    <t>INVERSIONES Y OTROS</t>
  </si>
  <si>
    <t>INVENTARIOS</t>
  </si>
  <si>
    <t>DOCUMENTOS Y CUENTAS POR COBRAR</t>
  </si>
  <si>
    <t>EFECTIVO</t>
  </si>
  <si>
    <t>ACTIVOS CORRIENTES</t>
  </si>
  <si>
    <t>Balance Acumulado</t>
  </si>
  <si>
    <t>ACTIVOS</t>
  </si>
  <si>
    <t>VALORES EN RD$</t>
  </si>
  <si>
    <t>CORRESPONDIENTE A FEBRERO 2023</t>
  </si>
  <si>
    <t>BALANCE GENERAL</t>
  </si>
  <si>
    <t xml:space="preserve">  CORAASAN</t>
  </si>
  <si>
    <t xml:space="preserve">                               COORPORACION ACUEDUCTO Y ALCANTARILLADO DE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</si>
</sst>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2" borderId="0" xfId="0" applyFont="1" applyFill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4" fontId="6" fillId="0" borderId="0" xfId="0" applyNumberFormat="1" applyFont="1" applyBorder="1"/>
    <xf numFmtId="3" fontId="6" fillId="0" borderId="3" xfId="0" applyNumberFormat="1" applyFont="1" applyBorder="1"/>
    <xf numFmtId="4" fontId="3" fillId="0" borderId="0" xfId="0" applyNumberFormat="1" applyFont="1"/>
    <xf numFmtId="3" fontId="3" fillId="0" borderId="0" xfId="0" applyNumberFormat="1" applyFont="1" applyBorder="1"/>
    <xf numFmtId="0" fontId="6" fillId="0" borderId="0" xfId="0" applyFont="1"/>
    <xf numFmtId="3" fontId="7" fillId="0" borderId="0" xfId="0" applyNumberFormat="1" applyFont="1"/>
    <xf numFmtId="0" fontId="8" fillId="0" borderId="0" xfId="0" applyFont="1"/>
    <xf numFmtId="0" fontId="7" fillId="0" borderId="0" xfId="0" applyFont="1"/>
    <xf numFmtId="164" fontId="7" fillId="0" borderId="3" xfId="1" applyFont="1" applyBorder="1"/>
    <xf numFmtId="3" fontId="3" fillId="0" borderId="0" xfId="0" applyNumberFormat="1" applyFont="1"/>
    <xf numFmtId="3" fontId="6" fillId="0" borderId="0" xfId="0" applyNumberFormat="1" applyFont="1"/>
    <xf numFmtId="3" fontId="3" fillId="0" borderId="2" xfId="0" applyNumberFormat="1" applyFont="1" applyBorder="1"/>
    <xf numFmtId="0" fontId="9" fillId="0" borderId="0" xfId="0" applyFont="1"/>
    <xf numFmtId="3" fontId="0" fillId="0" borderId="0" xfId="0" applyNumberFormat="1" applyFont="1"/>
    <xf numFmtId="0" fontId="6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1714500</xdr:colOff>
      <xdr:row>4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  <sheetName val="DICIEMBRE 2022"/>
      <sheetName val="ENERO PROYECTADO 2023"/>
      <sheetName val="ENERO PARA ENTREGAR 2023"/>
      <sheetName val="FEBRERO PROYECTAD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130">
          <cell r="E130">
            <v>-52433853.762399994</v>
          </cell>
        </row>
      </sheetData>
      <sheetData sheetId="126"/>
      <sheetData sheetId="127">
        <row r="9">
          <cell r="D9">
            <v>1676218074.4026499</v>
          </cell>
        </row>
        <row r="10">
          <cell r="D10">
            <v>1774829828.2374001</v>
          </cell>
        </row>
        <row r="11">
          <cell r="D11">
            <v>664224443.45249999</v>
          </cell>
        </row>
        <row r="13">
          <cell r="D13">
            <v>4224708542.2579999</v>
          </cell>
        </row>
        <row r="18">
          <cell r="D18">
            <v>-986865392.29719996</v>
          </cell>
        </row>
        <row r="19">
          <cell r="D19">
            <v>-948788310.72450006</v>
          </cell>
        </row>
        <row r="20">
          <cell r="D20">
            <v>-475742118.55360001</v>
          </cell>
        </row>
        <row r="32">
          <cell r="E32">
            <v>10102957.44368</v>
          </cell>
        </row>
        <row r="41">
          <cell r="E41">
            <v>1396239042.6098759</v>
          </cell>
        </row>
        <row r="51">
          <cell r="E51">
            <v>4754768622.7794695</v>
          </cell>
        </row>
        <row r="62">
          <cell r="E62">
            <v>295748696.92010003</v>
          </cell>
        </row>
        <row r="68">
          <cell r="E68">
            <v>8987134.2007999998</v>
          </cell>
        </row>
        <row r="76">
          <cell r="E76">
            <v>7284593.9286000011</v>
          </cell>
        </row>
        <row r="87">
          <cell r="E87">
            <v>-16876717901.937</v>
          </cell>
        </row>
        <row r="105">
          <cell r="E105">
            <v>4956843844.5611267</v>
          </cell>
        </row>
        <row r="115">
          <cell r="E115">
            <v>0</v>
          </cell>
        </row>
        <row r="124">
          <cell r="E124">
            <v>-429408203.51949996</v>
          </cell>
        </row>
        <row r="140">
          <cell r="E140">
            <v>253824837.09999999</v>
          </cell>
        </row>
        <row r="146">
          <cell r="E146">
            <v>-294280220.30699998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B1" workbookViewId="0">
      <selection activeCell="G13" sqref="G13"/>
    </sheetView>
  </sheetViews>
  <sheetFormatPr baseColWidth="10" defaultRowHeight="15.75" x14ac:dyDescent="0.25"/>
  <cols>
    <col min="1" max="1" width="11.42578125" style="1" hidden="1" customWidth="1"/>
    <col min="2" max="2" width="30.42578125" style="1" customWidth="1"/>
    <col min="3" max="3" width="9.140625" style="1" customWidth="1"/>
    <col min="4" max="4" width="11.140625" style="1" customWidth="1"/>
    <col min="5" max="5" width="5.85546875" style="1" customWidth="1"/>
    <col min="6" max="6" width="33.140625" style="1" customWidth="1"/>
    <col min="7" max="7" width="13.140625" style="1" customWidth="1"/>
    <col min="8" max="8" width="13.7109375" style="1" bestFit="1" customWidth="1"/>
    <col min="9" max="16384" width="11.42578125" style="1"/>
  </cols>
  <sheetData>
    <row r="1" spans="2:7" s="29" customFormat="1" x14ac:dyDescent="0.25">
      <c r="B1" s="32" t="s">
        <v>48</v>
      </c>
      <c r="C1" s="32"/>
      <c r="D1" s="32"/>
      <c r="E1" s="32"/>
      <c r="F1" s="32"/>
      <c r="G1" s="31"/>
    </row>
    <row r="2" spans="2:7" s="29" customFormat="1" x14ac:dyDescent="0.25">
      <c r="B2" s="32" t="s">
        <v>47</v>
      </c>
      <c r="C2" s="32"/>
      <c r="D2" s="32"/>
      <c r="E2" s="32"/>
      <c r="F2" s="32"/>
      <c r="G2" s="31"/>
    </row>
    <row r="3" spans="2:7" s="29" customFormat="1" ht="18.75" customHeight="1" x14ac:dyDescent="0.25">
      <c r="B3" s="34" t="s">
        <v>46</v>
      </c>
      <c r="C3" s="34"/>
      <c r="D3" s="34"/>
      <c r="E3" s="34"/>
      <c r="F3" s="34"/>
      <c r="G3" s="33"/>
    </row>
    <row r="4" spans="2:7" s="29" customFormat="1" x14ac:dyDescent="0.25">
      <c r="B4" s="34" t="s">
        <v>45</v>
      </c>
      <c r="C4" s="34"/>
      <c r="D4" s="34"/>
      <c r="E4" s="34"/>
      <c r="F4" s="34"/>
      <c r="G4" s="33"/>
    </row>
    <row r="5" spans="2:7" s="29" customFormat="1" x14ac:dyDescent="0.25">
      <c r="B5" s="32" t="s">
        <v>44</v>
      </c>
      <c r="C5" s="32"/>
      <c r="D5" s="32"/>
      <c r="E5" s="32"/>
      <c r="F5" s="32"/>
      <c r="G5" s="31"/>
    </row>
    <row r="6" spans="2:7" s="29" customFormat="1" x14ac:dyDescent="0.25">
      <c r="B6" s="30"/>
      <c r="C6" s="30"/>
      <c r="D6" s="30"/>
      <c r="E6" s="30"/>
      <c r="F6" s="30"/>
      <c r="G6" s="30"/>
    </row>
    <row r="7" spans="2:7" s="3" customFormat="1" ht="15" x14ac:dyDescent="0.25">
      <c r="B7" s="18" t="s">
        <v>43</v>
      </c>
    </row>
    <row r="8" spans="2:7" s="2" customFormat="1" ht="13.5" customHeight="1" x14ac:dyDescent="0.25">
      <c r="F8" s="28" t="s">
        <v>42</v>
      </c>
    </row>
    <row r="9" spans="2:7" s="2" customFormat="1" ht="15" x14ac:dyDescent="0.25">
      <c r="B9" s="18" t="s">
        <v>41</v>
      </c>
    </row>
    <row r="10" spans="2:7" s="2" customFormat="1" ht="15" x14ac:dyDescent="0.25">
      <c r="B10" s="3" t="s">
        <v>40</v>
      </c>
      <c r="F10" s="23">
        <f>'[1]FEBRERO PROYECTADO 2023'!E41</f>
        <v>1396239042.6098759</v>
      </c>
    </row>
    <row r="11" spans="2:7" s="2" customFormat="1" ht="15" x14ac:dyDescent="0.25">
      <c r="B11" s="3" t="s">
        <v>39</v>
      </c>
      <c r="F11" s="23">
        <f>+'[1]FEBRERO PROYECTADO 2023'!E51</f>
        <v>4754768622.7794695</v>
      </c>
    </row>
    <row r="12" spans="2:7" s="2" customFormat="1" ht="15" x14ac:dyDescent="0.25">
      <c r="B12" s="3" t="s">
        <v>38</v>
      </c>
      <c r="F12" s="23">
        <f>+'[1]FEBRERO PROYECTADO 2023'!E62</f>
        <v>295748696.92010003</v>
      </c>
    </row>
    <row r="13" spans="2:7" s="2" customFormat="1" ht="15" x14ac:dyDescent="0.25">
      <c r="B13" s="3" t="s">
        <v>37</v>
      </c>
      <c r="F13" s="23">
        <f>+'[1]FEBRERO PROYECTADO 2023'!E32</f>
        <v>10102957.44368</v>
      </c>
    </row>
    <row r="14" spans="2:7" s="2" customFormat="1" ht="15" x14ac:dyDescent="0.25">
      <c r="B14" s="3" t="s">
        <v>36</v>
      </c>
      <c r="F14" s="25">
        <f>+'[1]FEBRERO PROYECTADO 2023'!E68</f>
        <v>8987134.2007999998</v>
      </c>
    </row>
    <row r="15" spans="2:7" s="2" customFormat="1" ht="15" x14ac:dyDescent="0.25">
      <c r="B15" s="18" t="s">
        <v>35</v>
      </c>
      <c r="F15" s="24">
        <f>SUM(F10:F14)</f>
        <v>6465846453.9539251</v>
      </c>
    </row>
    <row r="16" spans="2:7" s="2" customFormat="1" ht="15" x14ac:dyDescent="0.25">
      <c r="F16" s="23"/>
    </row>
    <row r="17" spans="2:8" s="2" customFormat="1" ht="15" x14ac:dyDescent="0.25">
      <c r="B17" s="18" t="s">
        <v>34</v>
      </c>
      <c r="F17" s="23"/>
    </row>
    <row r="18" spans="2:8" s="2" customFormat="1" ht="15" x14ac:dyDescent="0.25">
      <c r="B18" s="3" t="s">
        <v>33</v>
      </c>
      <c r="F18" s="23">
        <f>'[1]FEBRERO PROYECTADO 2023'!D9+'[1]FEBRERO PROYECTADO 2023'!D18</f>
        <v>689352682.10544991</v>
      </c>
    </row>
    <row r="19" spans="2:8" s="2" customFormat="1" ht="15" x14ac:dyDescent="0.25">
      <c r="B19" s="3" t="s">
        <v>32</v>
      </c>
      <c r="F19" s="23">
        <f>'[1]FEBRERO PROYECTADO 2023'!D10+'[1]FEBRERO PROYECTADO 2023'!D19</f>
        <v>826041517.51289999</v>
      </c>
    </row>
    <row r="20" spans="2:8" s="2" customFormat="1" ht="15" x14ac:dyDescent="0.25">
      <c r="B20" s="3" t="s">
        <v>31</v>
      </c>
      <c r="F20" s="23">
        <f>'[1]FEBRERO PROYECTADO 2023'!D11+'[1]FEBRERO PROYECTADO 2023'!D20</f>
        <v>188482324.89889997</v>
      </c>
    </row>
    <row r="21" spans="2:8" s="2" customFormat="1" ht="15" x14ac:dyDescent="0.25">
      <c r="B21" s="3" t="s">
        <v>30</v>
      </c>
      <c r="F21" s="23">
        <f>+'[1]FEBRERO PROYECTADO 2023'!D13</f>
        <v>4224708542.2579999</v>
      </c>
      <c r="H21" s="27"/>
    </row>
    <row r="22" spans="2:8" s="2" customFormat="1" ht="15" x14ac:dyDescent="0.25">
      <c r="B22" s="3" t="s">
        <v>29</v>
      </c>
      <c r="F22" s="25">
        <f>+'[1]FEBRERO PROYECTADO 2023'!E76</f>
        <v>7284593.9286000011</v>
      </c>
    </row>
    <row r="23" spans="2:8" s="2" customFormat="1" ht="15" x14ac:dyDescent="0.25">
      <c r="B23" s="18" t="s">
        <v>28</v>
      </c>
      <c r="F23" s="24">
        <f>SUM(F18:F22)</f>
        <v>5935869660.7038498</v>
      </c>
    </row>
    <row r="24" spans="2:8" s="2" customFormat="1" ht="15" x14ac:dyDescent="0.25">
      <c r="F24" s="23"/>
    </row>
    <row r="25" spans="2:8" s="2" customFormat="1" thickBot="1" x14ac:dyDescent="0.3">
      <c r="B25" s="21" t="s">
        <v>27</v>
      </c>
      <c r="C25" s="26"/>
      <c r="D25" s="26"/>
      <c r="E25" s="26"/>
      <c r="F25" s="22">
        <f>+F15+F23</f>
        <v>12401716114.657776</v>
      </c>
    </row>
    <row r="26" spans="2:8" s="2" customFormat="1" thickTop="1" x14ac:dyDescent="0.25">
      <c r="F26" s="23"/>
    </row>
    <row r="27" spans="2:8" s="2" customFormat="1" ht="15" x14ac:dyDescent="0.25">
      <c r="B27" s="18" t="s">
        <v>26</v>
      </c>
      <c r="C27" s="3"/>
      <c r="D27" s="3"/>
      <c r="E27" s="3"/>
      <c r="F27" s="23"/>
      <c r="G27" s="3"/>
    </row>
    <row r="28" spans="2:8" s="2" customFormat="1" ht="15" x14ac:dyDescent="0.25">
      <c r="B28" s="18" t="s">
        <v>25</v>
      </c>
      <c r="C28" s="3"/>
      <c r="D28" s="3"/>
      <c r="E28" s="3"/>
      <c r="F28" s="25">
        <f>+'[1]FEBRERO PROYECTADO 2023'!E124</f>
        <v>-429408203.51949996</v>
      </c>
      <c r="G28" s="3"/>
    </row>
    <row r="29" spans="2:8" s="2" customFormat="1" ht="15" x14ac:dyDescent="0.25">
      <c r="B29" s="18" t="s">
        <v>24</v>
      </c>
      <c r="C29" s="3"/>
      <c r="D29" s="3"/>
      <c r="E29" s="3"/>
      <c r="F29" s="24">
        <f>+F28</f>
        <v>-429408203.51949996</v>
      </c>
      <c r="G29" s="3"/>
    </row>
    <row r="30" spans="2:8" s="2" customFormat="1" ht="15" x14ac:dyDescent="0.25">
      <c r="B30" s="18" t="s">
        <v>23</v>
      </c>
      <c r="C30" s="3"/>
      <c r="D30" s="3"/>
      <c r="E30" s="3"/>
      <c r="F30" s="23"/>
      <c r="G30" s="3"/>
    </row>
    <row r="31" spans="2:8" s="2" customFormat="1" ht="15" x14ac:dyDescent="0.25">
      <c r="B31" s="3" t="s">
        <v>22</v>
      </c>
      <c r="C31" s="3"/>
      <c r="D31" s="3"/>
      <c r="E31" s="3"/>
      <c r="F31" s="23">
        <f>+'[1]FEBRERO PROYECTADO 2023'!E115</f>
        <v>0</v>
      </c>
      <c r="G31" s="3"/>
    </row>
    <row r="32" spans="2:8" s="2" customFormat="1" ht="15" x14ac:dyDescent="0.25">
      <c r="B32" s="3" t="s">
        <v>21</v>
      </c>
      <c r="C32" s="3"/>
      <c r="D32" s="3"/>
      <c r="E32" s="3"/>
      <c r="F32" s="25">
        <f>+'[1]ENERO PROYECTADO 2023'!E130</f>
        <v>-52433853.762399994</v>
      </c>
      <c r="G32" s="3"/>
    </row>
    <row r="33" spans="2:7" s="2" customFormat="1" ht="15" x14ac:dyDescent="0.25">
      <c r="B33" s="18" t="s">
        <v>20</v>
      </c>
      <c r="C33" s="3"/>
      <c r="D33" s="3"/>
      <c r="E33" s="3"/>
      <c r="F33" s="24">
        <f>SUM(F31:F32)</f>
        <v>-52433853.762399994</v>
      </c>
      <c r="G33" s="3"/>
    </row>
    <row r="34" spans="2:7" s="2" customFormat="1" ht="15" x14ac:dyDescent="0.25">
      <c r="B34" s="3"/>
      <c r="C34" s="3"/>
      <c r="D34" s="3"/>
      <c r="E34" s="3"/>
      <c r="F34" s="23"/>
      <c r="G34" s="3"/>
    </row>
    <row r="35" spans="2:7" s="2" customFormat="1" ht="15" x14ac:dyDescent="0.25">
      <c r="B35" s="18" t="s">
        <v>19</v>
      </c>
      <c r="C35" s="3"/>
      <c r="D35" s="3"/>
      <c r="E35" s="3"/>
      <c r="F35" s="24">
        <f>+F29+F33</f>
        <v>-481842057.28189993</v>
      </c>
      <c r="G35" s="3"/>
    </row>
    <row r="36" spans="2:7" s="2" customFormat="1" ht="15" x14ac:dyDescent="0.25">
      <c r="B36" s="18"/>
      <c r="C36" s="3"/>
      <c r="D36" s="3"/>
      <c r="E36" s="3"/>
      <c r="F36" s="24"/>
      <c r="G36" s="3"/>
    </row>
    <row r="37" spans="2:7" s="2" customFormat="1" ht="15" x14ac:dyDescent="0.25">
      <c r="B37" s="18" t="s">
        <v>18</v>
      </c>
      <c r="C37" s="3"/>
      <c r="D37" s="3"/>
      <c r="E37" s="3"/>
      <c r="F37" s="23"/>
      <c r="G37" s="3"/>
    </row>
    <row r="38" spans="2:7" s="2" customFormat="1" ht="15" x14ac:dyDescent="0.25">
      <c r="B38" s="3" t="s">
        <v>17</v>
      </c>
      <c r="C38" s="3"/>
      <c r="D38" s="3"/>
      <c r="E38" s="3"/>
      <c r="F38" s="23">
        <f>+'[1]FEBRERO PROYECTADO 2023'!E87</f>
        <v>-16876717901.937</v>
      </c>
      <c r="G38" s="3"/>
    </row>
    <row r="39" spans="2:7" s="2" customFormat="1" ht="15" x14ac:dyDescent="0.25">
      <c r="B39" s="3" t="s">
        <v>16</v>
      </c>
      <c r="C39" s="3"/>
      <c r="D39" s="3"/>
      <c r="E39" s="3"/>
      <c r="F39" s="25">
        <f>+'[1]FEBRERO PROYECTADO 2023'!E105</f>
        <v>4956843844.5611267</v>
      </c>
      <c r="G39" s="3"/>
    </row>
    <row r="40" spans="2:7" s="2" customFormat="1" ht="15" x14ac:dyDescent="0.25">
      <c r="B40" s="18" t="s">
        <v>15</v>
      </c>
      <c r="C40" s="3"/>
      <c r="D40" s="3"/>
      <c r="E40" s="3"/>
      <c r="F40" s="24">
        <f>SUM(F38:F39)</f>
        <v>-11919874057.375874</v>
      </c>
      <c r="G40" s="3"/>
    </row>
    <row r="41" spans="2:7" s="2" customFormat="1" ht="15" x14ac:dyDescent="0.25">
      <c r="B41" s="3"/>
      <c r="C41" s="3"/>
      <c r="D41" s="3"/>
      <c r="E41" s="3"/>
      <c r="F41" s="23"/>
      <c r="G41" s="3"/>
    </row>
    <row r="42" spans="2:7" s="2" customFormat="1" thickBot="1" x14ac:dyDescent="0.3">
      <c r="B42" s="21" t="s">
        <v>14</v>
      </c>
      <c r="C42" s="20"/>
      <c r="D42" s="20"/>
      <c r="E42" s="20"/>
      <c r="F42" s="22">
        <f>+F35+F40</f>
        <v>-12401716114.657774</v>
      </c>
      <c r="G42" s="3"/>
    </row>
    <row r="43" spans="2:7" s="2" customFormat="1" thickTop="1" x14ac:dyDescent="0.25">
      <c r="B43" s="21"/>
      <c r="C43" s="20"/>
      <c r="D43" s="20"/>
      <c r="E43" s="20"/>
      <c r="F43" s="19"/>
      <c r="G43" s="3"/>
    </row>
    <row r="44" spans="2:7" s="3" customFormat="1" ht="15" x14ac:dyDescent="0.25">
      <c r="B44" s="18" t="s">
        <v>13</v>
      </c>
      <c r="E44" s="16"/>
      <c r="F44" s="17"/>
      <c r="G44" s="16"/>
    </row>
    <row r="45" spans="2:7" s="3" customFormat="1" ht="15" x14ac:dyDescent="0.25">
      <c r="B45" s="3" t="s">
        <v>10</v>
      </c>
      <c r="E45" s="16"/>
      <c r="F45" s="17">
        <f>+'[1]FEBRERO PROYECTADO 2023'!E140</f>
        <v>253824837.09999999</v>
      </c>
      <c r="G45" s="16"/>
    </row>
    <row r="46" spans="2:7" s="3" customFormat="1" ht="15" hidden="1" customHeight="1" x14ac:dyDescent="0.25">
      <c r="B46" s="3" t="s">
        <v>9</v>
      </c>
      <c r="E46" s="16"/>
      <c r="F46" s="17">
        <v>0</v>
      </c>
      <c r="G46" s="16"/>
    </row>
    <row r="47" spans="2:7" s="3" customFormat="1" thickBot="1" x14ac:dyDescent="0.3">
      <c r="B47" s="3" t="s">
        <v>12</v>
      </c>
      <c r="E47" s="16"/>
      <c r="F47" s="15">
        <f>+F45</f>
        <v>253824837.09999999</v>
      </c>
    </row>
    <row r="48" spans="2:7" s="3" customFormat="1" thickTop="1" x14ac:dyDescent="0.25">
      <c r="E48" s="16"/>
      <c r="F48" s="17"/>
      <c r="G48" s="16"/>
    </row>
    <row r="49" spans="2:7" s="3" customFormat="1" ht="15" x14ac:dyDescent="0.25">
      <c r="B49" s="18" t="s">
        <v>11</v>
      </c>
      <c r="E49" s="16"/>
      <c r="F49" s="17"/>
      <c r="G49" s="16"/>
    </row>
    <row r="50" spans="2:7" s="3" customFormat="1" ht="15" x14ac:dyDescent="0.25">
      <c r="B50" s="3" t="s">
        <v>10</v>
      </c>
      <c r="E50" s="16"/>
      <c r="F50" s="17">
        <f>+'[1]FEBRERO PROYECTADO 2023'!E146</f>
        <v>-294280220.30699998</v>
      </c>
      <c r="G50" s="16"/>
    </row>
    <row r="51" spans="2:7" s="3" customFormat="1" ht="15" hidden="1" customHeight="1" x14ac:dyDescent="0.25">
      <c r="B51" s="3" t="s">
        <v>9</v>
      </c>
      <c r="E51" s="16" t="e">
        <v>#DIV/0!</v>
      </c>
      <c r="F51" s="17">
        <v>0</v>
      </c>
      <c r="G51" s="16"/>
    </row>
    <row r="52" spans="2:7" s="3" customFormat="1" thickBot="1" x14ac:dyDescent="0.3">
      <c r="B52" s="3" t="s">
        <v>8</v>
      </c>
      <c r="F52" s="15">
        <f>+F50</f>
        <v>-294280220.30699998</v>
      </c>
    </row>
    <row r="53" spans="2:7" s="3" customFormat="1" thickTop="1" x14ac:dyDescent="0.25">
      <c r="F53" s="14"/>
    </row>
    <row r="54" spans="2:7" s="3" customFormat="1" ht="15" x14ac:dyDescent="0.25">
      <c r="F54" s="14"/>
    </row>
    <row r="55" spans="2:7" s="3" customFormat="1" ht="15" x14ac:dyDescent="0.25">
      <c r="F55" s="14"/>
    </row>
    <row r="56" spans="2:7" s="3" customFormat="1" ht="15" x14ac:dyDescent="0.25">
      <c r="F56" s="14"/>
    </row>
    <row r="57" spans="2:7" s="2" customFormat="1" ht="15" x14ac:dyDescent="0.25">
      <c r="B57" s="3"/>
      <c r="C57" s="3"/>
      <c r="D57" s="3"/>
      <c r="E57" s="3"/>
      <c r="F57" s="3"/>
      <c r="G57" s="3"/>
    </row>
    <row r="58" spans="2:7" s="3" customFormat="1" ht="15" x14ac:dyDescent="0.25">
      <c r="B58" s="13"/>
      <c r="F58" s="12"/>
      <c r="G58" s="11"/>
    </row>
    <row r="59" spans="2:7" s="3" customFormat="1" ht="18" customHeight="1" x14ac:dyDescent="0.25">
      <c r="B59" s="10" t="s">
        <v>7</v>
      </c>
      <c r="F59" s="10" t="s">
        <v>6</v>
      </c>
      <c r="G59" s="9"/>
    </row>
    <row r="60" spans="2:7" s="3" customFormat="1" ht="15" x14ac:dyDescent="0.25">
      <c r="B60" s="8" t="s">
        <v>5</v>
      </c>
      <c r="F60" s="7" t="s">
        <v>4</v>
      </c>
      <c r="G60" s="7"/>
    </row>
    <row r="61" spans="2:7" s="3" customFormat="1" ht="15" x14ac:dyDescent="0.25">
      <c r="C61" s="6"/>
      <c r="D61" s="6"/>
      <c r="E61" s="6"/>
    </row>
    <row r="62" spans="2:7" s="3" customFormat="1" ht="15" x14ac:dyDescent="0.25">
      <c r="C62" s="5" t="s">
        <v>3</v>
      </c>
      <c r="D62" s="5"/>
      <c r="E62" s="5"/>
    </row>
    <row r="63" spans="2:7" s="3" customFormat="1" ht="15" x14ac:dyDescent="0.25">
      <c r="C63" s="4" t="s">
        <v>2</v>
      </c>
      <c r="D63" s="4"/>
      <c r="E63" s="4"/>
    </row>
    <row r="64" spans="2:7" s="3" customFormat="1" ht="15" x14ac:dyDescent="0.25"/>
    <row r="65" spans="2:2" s="3" customFormat="1" ht="15" x14ac:dyDescent="0.25">
      <c r="B65" s="3" t="s">
        <v>1</v>
      </c>
    </row>
    <row r="66" spans="2:2" s="3" customFormat="1" ht="15" x14ac:dyDescent="0.25">
      <c r="B66" s="3" t="s">
        <v>0</v>
      </c>
    </row>
    <row r="67" spans="2:2" s="2" customFormat="1" ht="15" x14ac:dyDescent="0.25"/>
  </sheetData>
  <mergeCells count="8">
    <mergeCell ref="C62:E62"/>
    <mergeCell ref="C63:E63"/>
    <mergeCell ref="B1:F1"/>
    <mergeCell ref="B2:F2"/>
    <mergeCell ref="B3:F3"/>
    <mergeCell ref="B4:F4"/>
    <mergeCell ref="B5:F5"/>
    <mergeCell ref="C61:E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PARA ENTREGAR 2023</vt:lpstr>
    </vt:vector>
  </TitlesOfParts>
  <Company>CORAASAN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Marieliza Dominguez Castro</dc:creator>
  <cp:lastModifiedBy>Marieliza Dominguez Castro</cp:lastModifiedBy>
  <dcterms:created xsi:type="dcterms:W3CDTF">2023-03-16T16:30:51Z</dcterms:created>
  <dcterms:modified xsi:type="dcterms:W3CDTF">2023-03-16T16:31:12Z</dcterms:modified>
</cp:coreProperties>
</file>