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435"/>
  </bookViews>
  <sheets>
    <sheet name="Balance Genera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0" i="1"/>
  <c r="F45" i="1"/>
  <c r="F47" i="1" s="1"/>
  <c r="F39" i="1"/>
  <c r="F38" i="1"/>
  <c r="F40" i="1" s="1"/>
  <c r="F33" i="1"/>
  <c r="F32" i="1"/>
  <c r="F28" i="1"/>
  <c r="F29" i="1" s="1"/>
  <c r="F35" i="1" s="1"/>
  <c r="F42" i="1" s="1"/>
  <c r="F22" i="1"/>
  <c r="F21" i="1"/>
  <c r="F23" i="1" s="1"/>
  <c r="F20" i="1"/>
  <c r="F19" i="1"/>
  <c r="F18" i="1"/>
  <c r="F14" i="1"/>
  <c r="F13" i="1"/>
  <c r="F12" i="1"/>
  <c r="F11" i="1"/>
  <c r="F15" i="1" s="1"/>
  <c r="F25" i="1" s="1"/>
</calcChain>
</file>

<file path=xl/sharedStrings.xml><?xml version="1.0" encoding="utf-8"?>
<sst xmlns="http://schemas.openxmlformats.org/spreadsheetml/2006/main" count="51" uniqueCount="49">
  <si>
    <t>COORPORACION ACUEDUCTO Y ALCANTARILLADO DE SANTIAGO</t>
  </si>
  <si>
    <t>CORAASAN</t>
  </si>
  <si>
    <t>BALANCE GENERAL</t>
  </si>
  <si>
    <t>CORRESPONDIENTE A MARZO 2025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</si>
  <si>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</si>
  <si>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</si>
  <si>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</si>
  <si>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</si>
  <si>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</si>
  <si>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</si>
  <si>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</si>
  <si>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</si>
  <si>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</si>
  <si>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</si>
  <si>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</si>
  <si>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</si>
  <si>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</si>
  <si>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</si>
  <si>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</si>
  <si>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</si>
  <si>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</si>
  <si>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</si>
  <si>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</si>
  <si>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</si>
  <si>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</si>
  <si>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</si>
  <si>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</si>
  <si>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</si>
  <si>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</si>
  <si>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</si>
  <si>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</si>
  <si>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</si>
  <si>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</si>
  <si>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</si>
  <si>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</si>
  <si>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</si>
  <si>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</si>
  <si>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</si>
  <si>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</si>
  <si>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</si>
  <si>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</si>
  <si>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</si>
  <si>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 xml:space="preserve">Lic. Juana Elizabeth Cruz </t>
  </si>
  <si>
    <t>Contador</t>
  </si>
  <si>
    <t>Dirección Financiera</t>
  </si>
  <si>
    <t>Ing. Andrés  Cueto Rosario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</si>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</sst>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4" fillId="0" borderId="1" xfId="0" applyNumberFormat="1" applyFont="1" applyBorder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4" fillId="0" borderId="0" xfId="0" applyNumberFormat="1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1" fillId="0" borderId="0" xfId="0" applyFont="1"/>
    <xf numFmtId="0" fontId="8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114300</xdr:rowOff>
    </xdr:from>
    <xdr:to>
      <xdr:col>1</xdr:col>
      <xdr:colOff>1409700</xdr:colOff>
      <xdr:row>5</xdr:row>
      <xdr:rowOff>66675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14300"/>
          <a:ext cx="1428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ero real resultado2025"/>
      <sheetName val="Hoja4"/>
      <sheetName val="febrero 2025"/>
      <sheetName val="enero real estado de situacion "/>
      <sheetName val="febrero 2025 real"/>
      <sheetName val="febrero 2025 resultado real"/>
      <sheetName val="marzo proyectado"/>
      <sheetName val="marzo proyectado resultado2025"/>
      <sheetName val="MARZO PROYECTADO 2025 BALANCE"/>
    </sheetNames>
    <sheetDataSet>
      <sheetData sheetId="0"/>
      <sheetData sheetId="1">
        <row r="6">
          <cell r="D6">
            <v>104642632.51000001</v>
          </cell>
        </row>
      </sheetData>
      <sheetData sheetId="2"/>
      <sheetData sheetId="3"/>
      <sheetData sheetId="4"/>
      <sheetData sheetId="5"/>
      <sheetData sheetId="6">
        <row r="6">
          <cell r="D6">
            <v>210261390.69</v>
          </cell>
        </row>
      </sheetData>
      <sheetData sheetId="7">
        <row r="9">
          <cell r="D9">
            <v>5779607212.2004004</v>
          </cell>
        </row>
        <row r="10">
          <cell r="D10">
            <v>2619390689.1430001</v>
          </cell>
        </row>
        <row r="11">
          <cell r="D11">
            <v>1113897998.7902</v>
          </cell>
        </row>
        <row r="13">
          <cell r="D13">
            <v>3331580446.4906001</v>
          </cell>
        </row>
        <row r="18">
          <cell r="D18">
            <v>-1504086490.8866999</v>
          </cell>
        </row>
        <row r="19">
          <cell r="D19">
            <v>-1160067025.6659999</v>
          </cell>
        </row>
        <row r="20">
          <cell r="D20">
            <v>-675425102.18209994</v>
          </cell>
        </row>
        <row r="32">
          <cell r="E32">
            <v>23792421.955400001</v>
          </cell>
        </row>
        <row r="51">
          <cell r="E51">
            <v>7909452404.6392002</v>
          </cell>
        </row>
        <row r="62">
          <cell r="E62">
            <v>444214363.62729996</v>
          </cell>
        </row>
        <row r="68">
          <cell r="E68">
            <v>20178757.911200002</v>
          </cell>
        </row>
        <row r="76">
          <cell r="E76">
            <v>14794445.434099998</v>
          </cell>
        </row>
        <row r="87">
          <cell r="E87">
            <v>-23385249228.036301</v>
          </cell>
        </row>
        <row r="105">
          <cell r="E105">
            <v>5788920231.5447006</v>
          </cell>
        </row>
        <row r="124">
          <cell r="E124">
            <v>-1138331196.4153001</v>
          </cell>
        </row>
        <row r="130">
          <cell r="E130">
            <v>-232150034.979</v>
          </cell>
        </row>
        <row r="140">
          <cell r="E140">
            <v>391157646.72600001</v>
          </cell>
        </row>
        <row r="146">
          <cell r="E146">
            <v>-391157646.72600001</v>
          </cell>
        </row>
      </sheetData>
      <sheetData sheetId="8">
        <row r="6">
          <cell r="C6">
            <v>0.4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topLeftCell="A23" zoomScale="60" zoomScaleNormal="100" workbookViewId="0">
      <selection activeCell="L48" sqref="L48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0</v>
      </c>
      <c r="C1" s="28"/>
      <c r="D1" s="28"/>
      <c r="E1" s="28"/>
      <c r="F1" s="28"/>
      <c r="G1" s="1"/>
    </row>
    <row r="2" spans="2:7" s="2" customFormat="1" x14ac:dyDescent="0.25">
      <c r="B2" s="28" t="s">
        <v>1</v>
      </c>
      <c r="C2" s="28"/>
      <c r="D2" s="28"/>
      <c r="E2" s="28"/>
      <c r="F2" s="28"/>
      <c r="G2" s="1"/>
    </row>
    <row r="3" spans="2:7" s="2" customFormat="1" x14ac:dyDescent="0.25">
      <c r="B3" s="29" t="s">
        <v>2</v>
      </c>
      <c r="C3" s="29"/>
      <c r="D3" s="29"/>
      <c r="E3" s="29"/>
      <c r="F3" s="29"/>
      <c r="G3" s="3"/>
    </row>
    <row r="4" spans="2:7" s="2" customFormat="1" x14ac:dyDescent="0.25">
      <c r="B4" s="29" t="s">
        <v>3</v>
      </c>
      <c r="C4" s="29"/>
      <c r="D4" s="29"/>
      <c r="E4" s="29"/>
      <c r="F4" s="29"/>
      <c r="G4" s="3"/>
    </row>
    <row r="5" spans="2:7" s="2" customFormat="1" x14ac:dyDescent="0.25">
      <c r="B5" s="28" t="s">
        <v>4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5</v>
      </c>
    </row>
    <row r="8" spans="2:7" s="7" customFormat="1" ht="15" x14ac:dyDescent="0.25">
      <c r="F8" s="8" t="s">
        <v>6</v>
      </c>
    </row>
    <row r="9" spans="2:7" s="7" customFormat="1" ht="15" x14ac:dyDescent="0.25">
      <c r="B9" s="5" t="s">
        <v>7</v>
      </c>
    </row>
    <row r="10" spans="2:7" s="7" customFormat="1" ht="15" x14ac:dyDescent="0.25">
      <c r="B10" s="6" t="s">
        <v>8</v>
      </c>
      <c r="F10" s="9">
        <v>1050027920.9196</v>
      </c>
    </row>
    <row r="11" spans="2:7" s="7" customFormat="1" ht="15" x14ac:dyDescent="0.25">
      <c r="B11" s="6" t="s">
        <v>9</v>
      </c>
      <c r="F11" s="9">
        <f>+'[1]marzo proyectado'!E51</f>
        <v>7909452404.6392002</v>
      </c>
    </row>
    <row r="12" spans="2:7" s="7" customFormat="1" ht="15" x14ac:dyDescent="0.25">
      <c r="B12" s="6" t="s">
        <v>10</v>
      </c>
      <c r="F12" s="9">
        <f>+'[1]marzo proyectado'!E62</f>
        <v>444214363.62729996</v>
      </c>
    </row>
    <row r="13" spans="2:7" s="7" customFormat="1" ht="15" x14ac:dyDescent="0.25">
      <c r="B13" s="6" t="s">
        <v>11</v>
      </c>
      <c r="F13" s="9">
        <f>+'[1]marzo proyectado'!E32</f>
        <v>23792421.955400001</v>
      </c>
    </row>
    <row r="14" spans="2:7" s="7" customFormat="1" ht="15" x14ac:dyDescent="0.25">
      <c r="B14" s="6" t="s">
        <v>12</v>
      </c>
      <c r="F14" s="10">
        <f>+'[1]marzo proyectado'!E68</f>
        <v>20178757.911200002</v>
      </c>
    </row>
    <row r="15" spans="2:7" s="7" customFormat="1" ht="15" x14ac:dyDescent="0.25">
      <c r="B15" s="5" t="s">
        <v>13</v>
      </c>
      <c r="F15" s="11">
        <f>+F10+F11+F12+F13+F14</f>
        <v>9447665869.0527</v>
      </c>
    </row>
    <row r="16" spans="2:7" s="7" customFormat="1" ht="15" x14ac:dyDescent="0.25">
      <c r="F16" s="6"/>
    </row>
    <row r="17" spans="2:7" s="7" customFormat="1" ht="15" x14ac:dyDescent="0.25">
      <c r="B17" s="5" t="s">
        <v>14</v>
      </c>
      <c r="F17" s="6"/>
    </row>
    <row r="18" spans="2:7" s="7" customFormat="1" ht="15" x14ac:dyDescent="0.25">
      <c r="B18" s="6" t="s">
        <v>15</v>
      </c>
      <c r="F18" s="9">
        <f>+'[1]marzo proyectado'!D9+'[1]marzo proyectado'!D18</f>
        <v>4275520721.3137007</v>
      </c>
    </row>
    <row r="19" spans="2:7" s="7" customFormat="1" ht="15" x14ac:dyDescent="0.25">
      <c r="B19" s="6" t="s">
        <v>16</v>
      </c>
      <c r="F19" s="9">
        <f>+'[1]marzo proyectado'!D10+'[1]marzo proyectado'!D19</f>
        <v>1459323663.4770002</v>
      </c>
    </row>
    <row r="20" spans="2:7" s="7" customFormat="1" ht="15" x14ac:dyDescent="0.25">
      <c r="B20" s="6" t="s">
        <v>17</v>
      </c>
      <c r="F20" s="9">
        <f>+'[1]marzo proyectado'!D11+'[1]marzo proyectado'!D20</f>
        <v>438472896.60810006</v>
      </c>
    </row>
    <row r="21" spans="2:7" s="7" customFormat="1" ht="15" x14ac:dyDescent="0.25">
      <c r="B21" s="6" t="s">
        <v>18</v>
      </c>
      <c r="F21" s="9">
        <f>+'[1]marzo proyectado'!D13</f>
        <v>3331580446.4906001</v>
      </c>
    </row>
    <row r="22" spans="2:7" s="7" customFormat="1" ht="15" x14ac:dyDescent="0.25">
      <c r="B22" s="6" t="s">
        <v>19</v>
      </c>
      <c r="F22" s="10">
        <f>+'[1]marzo proyectado'!E76</f>
        <v>14794445.434099998</v>
      </c>
    </row>
    <row r="23" spans="2:7" s="7" customFormat="1" ht="15" x14ac:dyDescent="0.25">
      <c r="B23" s="5" t="s">
        <v>20</v>
      </c>
      <c r="F23" s="11">
        <f>+F18+F19+F20+F21+F22</f>
        <v>9519692173.3234997</v>
      </c>
    </row>
    <row r="24" spans="2:7" s="7" customFormat="1" ht="15" x14ac:dyDescent="0.25">
      <c r="F24" s="6"/>
    </row>
    <row r="25" spans="2:7" s="7" customFormat="1" thickBot="1" x14ac:dyDescent="0.3">
      <c r="B25" s="12" t="s">
        <v>21</v>
      </c>
      <c r="C25" s="13"/>
      <c r="D25" s="13"/>
      <c r="E25" s="13"/>
      <c r="F25" s="14">
        <f>+F15+F23</f>
        <v>18967358042.376198</v>
      </c>
    </row>
    <row r="26" spans="2:7" s="7" customFormat="1" thickTop="1" x14ac:dyDescent="0.25">
      <c r="F26" s="6"/>
    </row>
    <row r="27" spans="2:7" s="7" customFormat="1" ht="15" x14ac:dyDescent="0.25">
      <c r="B27" s="5" t="s">
        <v>22</v>
      </c>
      <c r="C27" s="6"/>
      <c r="D27" s="6"/>
      <c r="E27" s="6"/>
      <c r="F27" s="6"/>
      <c r="G27" s="6"/>
    </row>
    <row r="28" spans="2:7" s="7" customFormat="1" ht="15" x14ac:dyDescent="0.25">
      <c r="B28" s="5" t="s">
        <v>23</v>
      </c>
      <c r="C28" s="6"/>
      <c r="D28" s="6"/>
      <c r="E28" s="6"/>
      <c r="F28" s="10">
        <f>+'[1]marzo proyectado'!E124</f>
        <v>-1138331196.4153001</v>
      </c>
      <c r="G28" s="6"/>
    </row>
    <row r="29" spans="2:7" s="7" customFormat="1" ht="15" x14ac:dyDescent="0.25">
      <c r="B29" s="5" t="s">
        <v>24</v>
      </c>
      <c r="C29" s="6"/>
      <c r="D29" s="6"/>
      <c r="E29" s="6"/>
      <c r="F29" s="11">
        <f>+F28</f>
        <v>-1138331196.4153001</v>
      </c>
      <c r="G29" s="6"/>
    </row>
    <row r="30" spans="2:7" s="7" customFormat="1" ht="15" x14ac:dyDescent="0.25">
      <c r="B30" s="5" t="s">
        <v>25</v>
      </c>
      <c r="C30" s="6"/>
      <c r="D30" s="6"/>
      <c r="E30" s="6"/>
      <c r="F30" s="6"/>
      <c r="G30" s="6"/>
    </row>
    <row r="31" spans="2:7" s="7" customFormat="1" ht="15" x14ac:dyDescent="0.25">
      <c r="B31" s="6" t="s">
        <v>26</v>
      </c>
      <c r="C31" s="6"/>
      <c r="D31" s="6"/>
      <c r="E31" s="6"/>
      <c r="F31" s="9">
        <v>-547814.49</v>
      </c>
      <c r="G31" s="6"/>
    </row>
    <row r="32" spans="2:7" s="7" customFormat="1" ht="15" x14ac:dyDescent="0.25">
      <c r="B32" s="6" t="s">
        <v>27</v>
      </c>
      <c r="C32" s="6"/>
      <c r="D32" s="6"/>
      <c r="E32" s="6"/>
      <c r="F32" s="10">
        <f>+'[1]marzo proyectado'!E130</f>
        <v>-232150034.979</v>
      </c>
      <c r="G32" s="6"/>
    </row>
    <row r="33" spans="2:7" s="7" customFormat="1" ht="15" x14ac:dyDescent="0.25">
      <c r="B33" s="5" t="s">
        <v>28</v>
      </c>
      <c r="C33" s="6"/>
      <c r="D33" s="6"/>
      <c r="E33" s="6"/>
      <c r="F33" s="11">
        <f>+F31+F32</f>
        <v>-232697849.46900001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29</v>
      </c>
      <c r="C35" s="6"/>
      <c r="D35" s="6"/>
      <c r="E35" s="6"/>
      <c r="F35" s="11">
        <f>+F29+F33</f>
        <v>-1371029045.8843002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30</v>
      </c>
      <c r="C37" s="6"/>
      <c r="D37" s="6"/>
      <c r="E37" s="6"/>
      <c r="F37" s="6"/>
      <c r="G37" s="6"/>
    </row>
    <row r="38" spans="2:7" s="7" customFormat="1" ht="15" x14ac:dyDescent="0.25">
      <c r="B38" s="6" t="s">
        <v>31</v>
      </c>
      <c r="C38" s="6"/>
      <c r="D38" s="6"/>
      <c r="E38" s="6"/>
      <c r="F38" s="9">
        <f>+'[1]marzo proyectado'!E87</f>
        <v>-23385249228.036301</v>
      </c>
      <c r="G38" s="6"/>
    </row>
    <row r="39" spans="2:7" s="7" customFormat="1" ht="15" x14ac:dyDescent="0.25">
      <c r="B39" s="6" t="s">
        <v>32</v>
      </c>
      <c r="C39" s="6"/>
      <c r="D39" s="6"/>
      <c r="E39" s="6"/>
      <c r="F39" s="10">
        <f>+'[1]marzo proyectado'!E105</f>
        <v>5788920231.5447006</v>
      </c>
      <c r="G39" s="6"/>
    </row>
    <row r="40" spans="2:7" s="7" customFormat="1" ht="15" x14ac:dyDescent="0.25">
      <c r="B40" s="5" t="s">
        <v>33</v>
      </c>
      <c r="C40" s="6"/>
      <c r="D40" s="6"/>
      <c r="E40" s="6"/>
      <c r="F40" s="11">
        <f>+F38+F39</f>
        <v>-17596328996.4916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34</v>
      </c>
      <c r="C42" s="15"/>
      <c r="D42" s="15"/>
      <c r="E42" s="15"/>
      <c r="F42" s="14">
        <f>+F35+F40</f>
        <v>-18967358042.3759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35</v>
      </c>
      <c r="E44" s="9"/>
      <c r="F44" s="17"/>
      <c r="G44" s="9"/>
    </row>
    <row r="45" spans="2:7" s="6" customFormat="1" ht="15" x14ac:dyDescent="0.25">
      <c r="B45" s="6" t="s">
        <v>36</v>
      </c>
      <c r="E45" s="9"/>
      <c r="F45" s="17">
        <f>+'[1]marzo proyectado'!E140</f>
        <v>391157646.72600001</v>
      </c>
      <c r="G45" s="9"/>
    </row>
    <row r="46" spans="2:7" s="6" customFormat="1" ht="15" x14ac:dyDescent="0.25">
      <c r="B46" s="6" t="s">
        <v>37</v>
      </c>
      <c r="E46" s="9"/>
      <c r="F46" s="17">
        <v>0</v>
      </c>
      <c r="G46" s="9"/>
    </row>
    <row r="47" spans="2:7" s="6" customFormat="1" thickBot="1" x14ac:dyDescent="0.3">
      <c r="B47" s="6" t="s">
        <v>38</v>
      </c>
      <c r="E47" s="9"/>
      <c r="F47" s="18">
        <f>+F45</f>
        <v>391157646.72600001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39</v>
      </c>
      <c r="E49" s="9"/>
      <c r="F49" s="17"/>
      <c r="G49" s="9"/>
    </row>
    <row r="50" spans="2:7" s="6" customFormat="1" ht="15" x14ac:dyDescent="0.25">
      <c r="B50" s="6" t="s">
        <v>36</v>
      </c>
      <c r="E50" s="9"/>
      <c r="F50" s="17">
        <f>+'[1]marzo proyectado'!E146</f>
        <v>-391157646.72600001</v>
      </c>
      <c r="G50" s="9"/>
    </row>
    <row r="51" spans="2:7" s="6" customFormat="1" ht="15" x14ac:dyDescent="0.25">
      <c r="B51" s="6" t="s">
        <v>37</v>
      </c>
      <c r="E51" s="9"/>
      <c r="F51" s="17">
        <v>0</v>
      </c>
      <c r="G51" s="9"/>
    </row>
    <row r="52" spans="2:7" s="6" customFormat="1" thickBot="1" x14ac:dyDescent="0.3">
      <c r="B52" s="6" t="s">
        <v>40</v>
      </c>
      <c r="F52" s="18">
        <f>+F50</f>
        <v>-391157646.72600001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5" x14ac:dyDescent="0.25">
      <c r="B59" s="21" t="s">
        <v>41</v>
      </c>
      <c r="F59" s="24" t="s">
        <v>42</v>
      </c>
      <c r="G59" s="24"/>
    </row>
    <row r="60" spans="2:7" s="6" customFormat="1" ht="15" x14ac:dyDescent="0.25">
      <c r="B60" s="22" t="s">
        <v>43</v>
      </c>
      <c r="F60" s="25" t="s">
        <v>44</v>
      </c>
      <c r="G60" s="25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45</v>
      </c>
      <c r="D62" s="27"/>
      <c r="E62" s="27"/>
    </row>
    <row r="63" spans="2:7" s="6" customFormat="1" ht="15" x14ac:dyDescent="0.25">
      <c r="C63" s="25" t="s">
        <v>46</v>
      </c>
      <c r="D63" s="25"/>
      <c r="E63" s="25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83" orientation="portrait" horizontalDpi="0" verticalDpi="0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Bismary Roque</dc:creator>
  <cp:lastModifiedBy>Marieliza Dominguez Castro</cp:lastModifiedBy>
  <cp:lastPrinted>2025-04-16T18:02:26Z</cp:lastPrinted>
  <dcterms:created xsi:type="dcterms:W3CDTF">2025-04-16T14:52:33Z</dcterms:created>
  <dcterms:modified xsi:type="dcterms:W3CDTF">2025-04-16T18:03:59Z</dcterms:modified>
</cp:coreProperties>
</file>