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16.0.30\Presupuesto\PRESUPUESTO FISICO\2026\"/>
    </mc:Choice>
  </mc:AlternateContent>
  <bookViews>
    <workbookView xWindow="0" yWindow="0" windowWidth="28800" windowHeight="12315"/>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s>
  <definedNames>
    <definedName name="_xlnm.Print_Area" localSheetId="3">'Historial de Cambios'!$A$1:$F$43</definedName>
    <definedName name="_xlnm.Print_Area" localSheetId="0">'Programa 11'!$A$1:$J$79</definedName>
    <definedName name="_xlnm.Print_Area" localSheetId="1">'Programa 12'!$A$1:$J$84</definedName>
    <definedName name="_xlnm.Print_Area" localSheetId="2">'Programa 13'!$A$1:$J$68</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2" l="1"/>
  <c r="J43" i="6"/>
  <c r="I43" i="6"/>
  <c r="F39" i="5" l="1"/>
  <c r="C39" i="5"/>
  <c r="A39" i="5"/>
  <c r="J46" i="5"/>
  <c r="I46" i="5"/>
  <c r="F39" i="2"/>
  <c r="C39" i="2"/>
  <c r="A39" i="2"/>
  <c r="I45" i="2"/>
  <c r="I46" i="2"/>
  <c r="J45" i="2"/>
  <c r="J46" i="2"/>
  <c r="J47" i="2"/>
  <c r="I44" i="5" l="1"/>
  <c r="I45" i="5"/>
  <c r="J44" i="5"/>
  <c r="J45" i="5"/>
  <c r="I44" i="6" l="1"/>
  <c r="O45" i="2" l="1"/>
  <c r="O46" i="2"/>
  <c r="N46" i="2"/>
  <c r="N45" i="2"/>
  <c r="I38" i="6"/>
  <c r="I39" i="5" l="1"/>
  <c r="I39" i="2"/>
  <c r="C23" i="5" l="1"/>
</calcChain>
</file>

<file path=xl/sharedStrings.xml><?xml version="1.0" encoding="utf-8"?>
<sst xmlns="http://schemas.openxmlformats.org/spreadsheetml/2006/main" count="415" uniqueCount="272">
  <si>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</si>
  <si>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</si>
  <si>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</si>
  <si>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</si>
  <si>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</si>
  <si>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</si>
  <si>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</si>
  <si>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</si>
  <si>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</si>
  <si>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</si>
  <si>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</si>
  <si>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</si>
  <si>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</si>
  <si>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</si>
  <si>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Ejecución Trimestral</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</si>
  <si>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</si>
  <si>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</si>
  <si>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</si>
  <si>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</si>
  <si>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</si>
  <si>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</si>
  <si>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</si>
  <si>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</si>
  <si>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</si>
  <si>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</si>
  <si>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</si>
  <si>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</si>
  <si>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</si>
  <si>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</si>
  <si>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</si>
  <si>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</si>
  <si>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</si>
  <si>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</si>
  <si>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</si>
  <si>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</si>
  <si>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</si>
  <si>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</si>
  <si>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</si>
  <si>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</si>
  <si>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</si>
  <si>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</si>
  <si>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</si>
  <si>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</si>
  <si>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</si>
  <si>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</si>
  <si>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</si>
  <si>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</si>
  <si>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</si>
  <si>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</si>
  <si>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</si>
  <si>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</si>
  <si>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</si>
  <si>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</si>
  <si>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</si>
  <si>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</si>
  <si>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</si>
  <si>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</si>
  <si>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</si>
  <si>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</si>
  <si>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</si>
  <si>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</si>
  <si>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</si>
  <si>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</si>
  <si>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</si>
  <si>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</si>
  <si>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</si>
  <si>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</si>
  <si>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</si>
  <si>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</si>
  <si>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</si>
  <si>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</si>
  <si>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</si>
  <si>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</si>
  <si>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</si>
  <si>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</si>
  <si>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</si>
  <si>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</si>
  <si>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</si>
  <si>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</si>
  <si>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</si>
  <si>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</si>
  <si>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</si>
  <si>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</si>
  <si>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</si>
  <si>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</si>
  <si>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</si>
  <si>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</si>
  <si>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</si>
  <si>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</si>
  <si>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</si>
  <si>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</si>
  <si>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</si>
  <si>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</si>
  <si>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</si>
  <si>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</si>
  <si>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</si>
  <si>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</si>
  <si>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</si>
  <si>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</si>
  <si>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</si>
  <si>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</si>
  <si>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</si>
  <si>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</si>
  <si>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</si>
  <si>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</si>
  <si>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</si>
  <si>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</si>
  <si>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</si>
  <si>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</si>
  <si>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</si>
  <si>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</si>
  <si>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</si>
  <si>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</si>
  <si>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</si>
  <si>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</si>
  <si>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</si>
  <si>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</si>
  <si>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</si>
  <si>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</si>
  <si>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</si>
  <si>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</si>
  <si>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</si>
  <si>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</si>
  <si>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</si>
  <si>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</si>
  <si>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</si>
  <si>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</si>
  <si>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</si>
  <si>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</si>
  <si>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</si>
  <si>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</si>
  <si>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</si>
  <si>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</si>
  <si>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</si>
  <si>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</si>
  <si>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</si>
  <si>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</si>
  <si>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</si>
  <si>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</si>
  <si>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</si>
  <si>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</si>
  <si>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</si>
  <si>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</si>
  <si>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</si>
  <si>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</si>
  <si>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</si>
  <si>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</si>
  <si>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</si>
  <si>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</si>
  <si>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</si>
  <si>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</si>
  <si>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</si>
  <si>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</si>
  <si>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</si>
  <si>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</si>
  <si>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</si>
  <si>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</si>
  <si>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</si>
  <si>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</si>
  <si>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</si>
  <si>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</si>
  <si>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</si>
  <si>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</si>
  <si>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</si>
  <si>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</si>
  <si>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</si>
  <si>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</si>
  <si>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</si>
  <si>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</si>
  <si>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</si>
  <si>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</si>
  <si>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</si>
  <si>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</si>
  <si>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</si>
  <si>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</si>
  <si>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</si>
  <si>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</si>
  <si>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</si>
  <si>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</si>
  <si>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</si>
  <si>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</si>
  <si>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</si>
  <si>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</si>
  <si>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</si>
  <si>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</si>
  <si>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</si>
  <si>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</si>
  <si>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</si>
  <si>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</si>
  <si>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</si>
  <si>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</si>
  <si>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</si>
  <si>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</si>
  <si>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</si>
  <si>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</si>
  <si>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</si>
  <si>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</si>
  <si>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</si>
  <si>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</si>
  <si>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</si>
  <si>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</si>
  <si>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</si>
  <si>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</si>
  <si>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</si>
  <si>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</si>
  <si>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</si>
  <si>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</si>
  <si>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 xml:space="preserve">Gestión Comercial </t>
  </si>
  <si>
    <t>Clientes/usuarios atendidos</t>
  </si>
  <si>
    <t>M3 de aguas residuales recolectadas</t>
  </si>
  <si>
    <t>M3 de aguas residuales tratadas</t>
  </si>
  <si>
    <t>M3 de agua producida</t>
  </si>
  <si>
    <t>Unidad Ejecutora</t>
  </si>
  <si>
    <t>Resultado Asociado:</t>
  </si>
  <si>
    <t>Programación Trimestral</t>
  </si>
  <si>
    <t>Financiera
(D)</t>
  </si>
  <si>
    <t>Física 
(E)</t>
  </si>
  <si>
    <t>Financiera 
 (F)</t>
  </si>
  <si>
    <t>Física
(C )</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</si>
  <si>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</si>
  <si>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</si>
  <si>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</si>
  <si>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</si>
  <si>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</si>
  <si>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</si>
  <si>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 xml:space="preserve">6104 CORPORACION DEL ACUEDUCTO Y ALCANTARILLADO DE SANTIAGO </t>
  </si>
  <si>
    <t xml:space="preserve">01 CORPORACION DEL ACUEDUCTO Y ALCANTARILLADO DE SANTIAGO </t>
  </si>
  <si>
    <t xml:space="preserve">0001 CORPORACION DEL ACUEDUCTO Y ALCANTARILLADO DE SANTIAGO </t>
  </si>
  <si>
    <t>Satisfacer las necesidades de agua potable y saneamiento de la provincia de Santiago para mejorar la calidad de vida de sus habitantes.</t>
  </si>
  <si>
    <t>Ser una institución innovadora, modelo en la región del Caribe, socialmente responsable y autosostenible con usuarios satisfechos y conscientes del valor del agua.</t>
  </si>
  <si>
    <t>Residentes en el área de jurisdicción del CORAASAN</t>
  </si>
  <si>
    <t xml:space="preserve">7683-Residentes de los sectores bajo la jurisdicción de CORAASAN con distribución de agua potable a través de la red pública 
</t>
  </si>
  <si>
    <t>7687-Residentes de los sectores bajo la jurisdicción de CORAASAN con producción de agua potable a través de la red pública</t>
  </si>
  <si>
    <t>Residentes en el área de jurisdicción de CORAASAN</t>
  </si>
  <si>
    <t xml:space="preserve"> 7684-Residentes de los sectores bajo la jurisdicción de CORAASAN con servicio de recolección de agua residual a través de la red de alcantarillado 
</t>
  </si>
  <si>
    <t>7685-Residentes de los sectores bajo la jurisdicción de CORAASAN con aguas residuales tratadas y vertidas al medio ambiente conforme a los parámetros establecidos por las normas</t>
  </si>
  <si>
    <t xml:space="preserve">7686-Residentes de los sectores bajo la jurisdicción de CORAASAN reciben atención a las solicitudes de servicios comerciales, reclamos y denuncias 
</t>
  </si>
  <si>
    <t>Una Sociedad con Igualdad de Derecho y Oportunidades</t>
  </si>
  <si>
    <t xml:space="preserve">Vivienda digna en entornos saludables. </t>
  </si>
  <si>
    <t>Garantizar el acceso universal a servicios de agua potable y saneamiento, provistos con calidad y eficiencia.</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</si>
  <si>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</si>
  <si>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Este programa pretende desarrollar la actividad de comercialización del servicio de agua potable basándoseen la eficientización de la gestión de  la facturación y las cobranzas  que ingresan por la venta del servicio de abastecimiento de agua potables y recolección de aguas residuales, al mismo tiempo que se pretende regularizar, actualizar e incorporar tanto a los usuarios existentes como a los nuevos.</t>
  </si>
  <si>
    <t xml:space="preserve">Este producto se refiere a la cantidad de usuarios con contrato que tiene la institución los cuales reciben múltiples servicios comerciales (instalación, letura, facturación, cobranzas, atención a reclamos, etc.) </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</si>
  <si>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</si>
  <si>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 xml:space="preserve">7683-Residentes de los sectores bajo la jurisdicción de CORAASAN con distribución de agua potable a través de la red pública </t>
  </si>
  <si>
    <t>Este producto mide la cantidad de agua residual recolectada por la Institución en metros cúbicos</t>
  </si>
  <si>
    <t>Este producto mide la cantidad de agua residual tratada y vertida a los cuerpos naturales de agua por la Institución en metros cúbicos</t>
  </si>
  <si>
    <t xml:space="preserve">Este producto mide la cantidad de agua producida  por la Institución en metros cúbicos. </t>
  </si>
  <si>
    <t>M3 de agua distribuida</t>
  </si>
  <si>
    <t xml:space="preserve">7686-Residentes de los sectores bajo la jurisdicción de CORAASAN reciben atención a las solicitudes de servicios comerciales, reclamos y denuncias </t>
  </si>
  <si>
    <t xml:space="preserve">                                                 </t>
  </si>
  <si>
    <t xml:space="preserve">8154- Construcción de obras para abastecimiento de agua potable.
</t>
  </si>
  <si>
    <t>Avance físico de obras de agua potable</t>
  </si>
  <si>
    <t>8154-Construcción de obras para abastecimiento de agua potable</t>
  </si>
  <si>
    <t>Este producto mide el vance físico de obras de agua potable</t>
  </si>
  <si>
    <t>8155-Construcción de Obras para el Saneamiento y Disposición de Aguas Residuales</t>
  </si>
  <si>
    <t>Avance físico de obras de saneamiento</t>
  </si>
  <si>
    <t>Este producto mide el avvance físico de obras de saneamiento</t>
  </si>
  <si>
    <t>El producto 7684 alcanzó un 97% de cumplimiento en su meta física, condicionada por la generación de aguas residuales derivada de la producción de agua potable. En cuanto a la ejecución financiera, se logró un 86.72%, afectada por el inicio del flujo de pagos en febrero. Asimismo, se realizaron modificaciones presupuestarias para viabilizar un proceso de adquisición de tapas, el cual fue reclasificado de obra a servicio, cancelado con fondos propios y posteriormente relanzado con financiamiento del Banco Mundial.</t>
  </si>
  <si>
    <t>La meta del volumen de aguas residuales tratadas para el primer trimestre de 2026 no fue alcanzada, registrando una desviación de 37%, atribuida principalmente a fallas recurrentes en los equipos electromecánicos y sistemas de automatización de la planta Rafey, incluyendo incidencias en el PLC que limitaron la operación automatizada. Asimismo, la salida de operación de esta planta por más de 12 días debido a labores de limpieza, y la inoperatividad de la PTAR El Embrujo desde finales de 2025 por colapso de su tubería de entrada, redujeron significativamente el caudal tratado.
En cuanto a la meta financiera, se presentó una desviación de 7%, debido a procesos en fase de registro contractual que requirieron modificaciones presupuestarias, incluyendo un proceso de arrastre del período 2025 y la adición de fondos para servicios de alquiler de equipos pesados.</t>
  </si>
  <si>
    <t>La meta física se alcanzó en un 97.25%, mientras que la meta financiera se logró en un 86.72%</t>
  </si>
  <si>
    <t>La meta física se alcanzó en un 63.43%, mientras que la meta financiera se logró en un 93.38%</t>
  </si>
  <si>
    <t>La meta física se alcanzó en un 91.89%, mientras que la meta financiera se logró en un 14.79%</t>
  </si>
  <si>
    <t>Se logró una alta meta física y financiera.</t>
  </si>
  <si>
    <t>Se logró una alta ejecución.</t>
  </si>
  <si>
    <t>La meta física se alcanzó en un 105.07%, mientras que la meta financiera se logró en un 96.51%</t>
  </si>
  <si>
    <t>La meta física se alcanzó en un 105.07%, mientras que la meta financiera se logró en un 98.23%</t>
  </si>
  <si>
    <t>La meta física se alcanzó en un 66%, mientras que la meta financiera se logró en un 8.69%</t>
  </si>
  <si>
    <t xml:space="preserve">Este producto presentó un desempeño satisfactorio durante el período evaluado. La meta establecida fue de 35, 600,000 m³ de agua distribuida, mientras que el volumen alcanzado fue de 37, 403,979.59 m³, lo que representa un cumplimiento del 105.7 % con respecto a lo planificado. Este resultado evidencia que la institución no solo cumplió con la meta programada, sino que la superó, reflejando una gestión eficiente en los procesos de distribución del servicio de agua potable.
</t>
  </si>
  <si>
    <t xml:space="preserve">Este producto mide la cantidad de agua distribuida  por la Institución en metros cúbicos. </t>
  </si>
  <si>
    <t>El Producto 7687, relativo a los residentes de los sectores bajo la jurisdicción de CORAASAN con producción de agua potable a través de la red pública, también registró un desempeño favorable en el período evaluado. La meta establecida fue de 44,500,000 m³ de agua producida, alcanzando un volumen de 46,754,974.49 m³, lo que evidencia el cumplimiento y sobrecumplimiento de la meta establecida. Este resultado refleja la capacidad operativa de la institución para garantizar la producción de agua potable, logrando niveles superiores a los planificados.</t>
  </si>
  <si>
    <t xml:space="preserve">Los contratos se encuentran en proceso de registro de adendas, lo cual retraso el pago y por ende la ejecución física.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</si>
</sst>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 numFmtId="169" formatCode="[$-10409]#,##0;\-#,##0"/>
    <numFmt numFmtId="170" formatCode="_-* #,##0_-;\-* #,##0_-;_-* &quot;-&quot;??_-;_-@_-"/>
    <numFmt numFmtId="171" formatCode="_(* #,##0.0000_);_(* \(#,##0.0000\);_(* &quot;-&quot;??_);_(@_)"/>
  </numFmts>
  <fonts count="38"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
      <sz val="10"/>
      <name val="Arial"/>
      <family val="2"/>
    </font>
    <font>
      <sz val="11"/>
      <color rgb="FF000000"/>
      <name val="Calibri Light"/>
      <family val="2"/>
      <scheme val="major"/>
    </font>
    <font>
      <sz val="11"/>
      <name val="Calibri Light"/>
      <family val="2"/>
      <scheme val="major"/>
    </font>
    <font>
      <sz val="11"/>
      <color rgb="FF000000"/>
      <name val="Calibri Light"/>
      <scheme val="major"/>
    </font>
    <font>
      <sz val="11"/>
      <name val="Calibri Light"/>
      <scheme val="major"/>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7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right style="medium">
        <color indexed="64"/>
      </right>
      <top style="medium">
        <color rgb="FFFFFFFF"/>
      </top>
      <bottom/>
      <diagonal/>
    </border>
    <border>
      <left style="medium">
        <color indexed="64"/>
      </left>
      <right style="thin">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34998626667073579"/>
      </right>
      <top style="thin">
        <color indexed="64"/>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theme="0" tint="-0.34998626667073579"/>
      </left>
      <right style="thin">
        <color theme="0" tint="-0.34998626667073579"/>
      </right>
      <top style="thin">
        <color theme="0" tint="-0.34998626667073579"/>
      </top>
      <bottom/>
      <diagonal/>
    </border>
  </borders>
  <cellStyleXfs count="6">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xf numFmtId="0" fontId="33" fillId="0" borderId="0">
      <alignment wrapText="1"/>
    </xf>
  </cellStyleXfs>
  <cellXfs count="348">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7" fillId="4" borderId="20" xfId="3" applyFont="1" applyFill="1" applyBorder="1" applyAlignment="1">
      <alignment horizontal="center" vertical="center"/>
    </xf>
    <xf numFmtId="0" fontId="7" fillId="4" borderId="21" xfId="3" applyFont="1" applyFill="1" applyBorder="1" applyAlignment="1">
      <alignment horizontal="center" vertical="center"/>
    </xf>
    <xf numFmtId="0" fontId="8" fillId="0" borderId="22" xfId="3" applyFont="1" applyBorder="1" applyAlignment="1">
      <alignment horizontal="center" vertical="center"/>
    </xf>
    <xf numFmtId="49" fontId="8" fillId="0" borderId="23" xfId="3" applyNumberFormat="1" applyFont="1" applyBorder="1" applyAlignment="1">
      <alignment horizontal="center" vertical="center"/>
    </xf>
    <xf numFmtId="0" fontId="8" fillId="0" borderId="23" xfId="3" applyFont="1" applyBorder="1" applyAlignment="1">
      <alignment horizontal="center" vertical="center"/>
    </xf>
    <xf numFmtId="0" fontId="9" fillId="0" borderId="23" xfId="3" applyFont="1" applyBorder="1" applyAlignment="1">
      <alignment horizontal="center" vertical="center"/>
    </xf>
    <xf numFmtId="0" fontId="10" fillId="0" borderId="23"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4" xfId="3" applyBorder="1"/>
    <xf numFmtId="0" fontId="5" fillId="0" borderId="24" xfId="3" applyFont="1" applyBorder="1" applyAlignment="1">
      <alignment vertical="center" wrapText="1"/>
    </xf>
    <xf numFmtId="0" fontId="1" fillId="0" borderId="24" xfId="3" applyBorder="1" applyAlignment="1">
      <alignment horizontal="center" vertical="center"/>
    </xf>
    <xf numFmtId="0" fontId="1" fillId="0" borderId="24" xfId="3" applyBorder="1" applyAlignment="1">
      <alignment vertical="center" wrapText="1"/>
    </xf>
    <xf numFmtId="0" fontId="5" fillId="0" borderId="24"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3"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0" fontId="2" fillId="0" borderId="0" xfId="0" applyFont="1" applyProtection="1">
      <protection locked="0"/>
    </xf>
    <xf numFmtId="39" fontId="13"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4" fillId="0" borderId="31" xfId="0" applyFont="1" applyBorder="1" applyAlignment="1" applyProtection="1">
      <alignment vertical="top" wrapText="1"/>
    </xf>
    <xf numFmtId="0" fontId="14" fillId="0" borderId="7" xfId="0" applyFont="1" applyBorder="1" applyAlignment="1" applyProtection="1">
      <alignment vertical="top" wrapText="1"/>
    </xf>
    <xf numFmtId="0" fontId="16" fillId="2" borderId="9"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14" fillId="0" borderId="10" xfId="0" applyFont="1" applyBorder="1" applyAlignment="1" applyProtection="1">
      <alignment vertical="top" wrapText="1"/>
    </xf>
    <xf numFmtId="167" fontId="17" fillId="0" borderId="13" xfId="0" applyNumberFormat="1"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23" fillId="0" borderId="1" xfId="0" applyFont="1" applyBorder="1"/>
    <xf numFmtId="0" fontId="18" fillId="0" borderId="15" xfId="0" applyFont="1" applyBorder="1" applyAlignment="1" applyProtection="1">
      <protection locked="0"/>
    </xf>
    <xf numFmtId="0" fontId="18" fillId="0" borderId="16" xfId="0" applyFont="1" applyBorder="1" applyAlignment="1" applyProtection="1">
      <protection locked="0"/>
    </xf>
    <xf numFmtId="49" fontId="18" fillId="0" borderId="15" xfId="0" applyNumberFormat="1" applyFont="1" applyBorder="1" applyProtection="1">
      <protection locked="0"/>
    </xf>
    <xf numFmtId="0" fontId="18" fillId="0" borderId="0" xfId="0" applyFont="1" applyBorder="1" applyAlignment="1" applyProtection="1">
      <protection locked="0"/>
    </xf>
    <xf numFmtId="0" fontId="18" fillId="0" borderId="0" xfId="0" applyFont="1" applyBorder="1" applyProtection="1"/>
    <xf numFmtId="0" fontId="18" fillId="0" borderId="0" xfId="0" applyFont="1" applyBorder="1" applyAlignment="1" applyProtection="1"/>
    <xf numFmtId="0" fontId="21" fillId="0" borderId="1" xfId="0" applyFont="1" applyBorder="1" applyAlignment="1">
      <alignment vertical="center" wrapText="1"/>
    </xf>
    <xf numFmtId="0" fontId="18" fillId="0" borderId="0"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28" fillId="7" borderId="37" xfId="0" applyNumberFormat="1" applyFont="1" applyFill="1" applyBorder="1" applyAlignment="1" applyProtection="1">
      <alignment horizontal="center" vertical="center" wrapText="1" readingOrder="1"/>
    </xf>
    <xf numFmtId="0" fontId="28" fillId="7" borderId="41" xfId="0" applyFont="1" applyFill="1" applyBorder="1" applyAlignment="1">
      <alignment horizontal="center" vertical="center" wrapText="1" readingOrder="1"/>
    </xf>
    <xf numFmtId="0" fontId="28" fillId="7" borderId="41" xfId="0" applyNumberFormat="1" applyFont="1" applyFill="1" applyBorder="1" applyAlignment="1" applyProtection="1">
      <alignment horizontal="center" vertical="center" wrapText="1" readingOrder="1"/>
    </xf>
    <xf numFmtId="0" fontId="21" fillId="0" borderId="1" xfId="0" applyFont="1" applyBorder="1" applyAlignment="1" applyProtection="1">
      <alignment vertical="center" wrapText="1"/>
      <protection locked="0"/>
    </xf>
    <xf numFmtId="0" fontId="18" fillId="0" borderId="0" xfId="0" applyFont="1" applyFill="1" applyBorder="1" applyAlignment="1" applyProtection="1">
      <alignment horizontal="left" vertical="center" wrapText="1"/>
      <protection locked="0"/>
    </xf>
    <xf numFmtId="0" fontId="18" fillId="0" borderId="14" xfId="3" applyFont="1" applyBorder="1" applyAlignment="1">
      <alignment horizontal="left" vertical="center" wrapText="1"/>
    </xf>
    <xf numFmtId="0" fontId="18" fillId="0" borderId="14" xfId="3" applyFont="1" applyBorder="1" applyAlignment="1">
      <alignment horizontal="center" vertical="center" wrapText="1"/>
    </xf>
    <xf numFmtId="168" fontId="18" fillId="0" borderId="14" xfId="4" applyNumberFormat="1" applyFont="1" applyFill="1" applyBorder="1" applyAlignment="1">
      <alignment horizontal="center" vertical="center" wrapText="1"/>
    </xf>
    <xf numFmtId="10" fontId="27" fillId="0" borderId="14" xfId="2" applyNumberFormat="1" applyFont="1" applyFill="1" applyBorder="1" applyAlignment="1" applyProtection="1">
      <alignment horizontal="center" vertical="center" wrapText="1" readingOrder="1"/>
      <protection locked="0"/>
    </xf>
    <xf numFmtId="0" fontId="21" fillId="2" borderId="9" xfId="0" applyFont="1" applyFill="1" applyBorder="1" applyAlignment="1">
      <alignment horizontal="center" vertical="center" wrapText="1"/>
    </xf>
    <xf numFmtId="0" fontId="21" fillId="0" borderId="1" xfId="0" applyFont="1" applyBorder="1" applyAlignment="1">
      <alignment vertical="center"/>
    </xf>
    <xf numFmtId="0" fontId="18" fillId="0" borderId="1" xfId="0" applyFont="1" applyBorder="1"/>
    <xf numFmtId="0" fontId="18" fillId="0" borderId="2" xfId="0" applyFont="1" applyBorder="1" applyProtection="1">
      <protection locked="0"/>
    </xf>
    <xf numFmtId="0" fontId="18" fillId="0" borderId="1" xfId="0" applyFont="1" applyBorder="1" applyProtection="1">
      <protection locked="0"/>
    </xf>
    <xf numFmtId="0" fontId="18" fillId="0" borderId="2" xfId="0" applyFont="1" applyBorder="1"/>
    <xf numFmtId="0" fontId="21" fillId="7" borderId="37"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166" fontId="27" fillId="0" borderId="14" xfId="0" applyNumberFormat="1" applyFont="1" applyBorder="1" applyAlignment="1" applyProtection="1">
      <alignment horizontal="center" vertical="center" wrapText="1" readingOrder="1"/>
      <protection locked="0"/>
    </xf>
    <xf numFmtId="0" fontId="21" fillId="9" borderId="1" xfId="0" applyFont="1" applyFill="1" applyBorder="1" applyAlignment="1" applyProtection="1">
      <alignment vertical="center" wrapText="1"/>
      <protection locked="0"/>
    </xf>
    <xf numFmtId="167" fontId="18" fillId="0" borderId="13" xfId="0" applyNumberFormat="1" applyFont="1" applyBorder="1" applyAlignment="1">
      <alignment horizontal="center" vertical="center" wrapText="1"/>
    </xf>
    <xf numFmtId="168" fontId="18" fillId="0" borderId="14" xfId="3" applyNumberFormat="1" applyFont="1" applyBorder="1" applyAlignment="1">
      <alignment horizontal="center" vertical="center" wrapText="1"/>
    </xf>
    <xf numFmtId="0" fontId="18" fillId="0" borderId="2" xfId="0" applyFont="1" applyFill="1" applyBorder="1" applyProtection="1">
      <protection locked="0"/>
    </xf>
    <xf numFmtId="166" fontId="27" fillId="8" borderId="14" xfId="0" applyNumberFormat="1" applyFont="1" applyFill="1" applyBorder="1" applyAlignment="1" applyProtection="1">
      <alignment horizontal="center" vertical="center" wrapText="1" readingOrder="1"/>
      <protection locked="0"/>
    </xf>
    <xf numFmtId="0" fontId="2" fillId="9" borderId="0" xfId="0" applyFont="1" applyFill="1" applyAlignment="1">
      <alignment horizontal="left" vertical="center"/>
    </xf>
    <xf numFmtId="0" fontId="21" fillId="0" borderId="42" xfId="0" applyFont="1" applyBorder="1" applyAlignment="1">
      <alignment vertical="top" wrapText="1"/>
    </xf>
    <xf numFmtId="0" fontId="21" fillId="0" borderId="1" xfId="0" applyFont="1" applyBorder="1" applyAlignment="1">
      <alignment vertical="top" wrapText="1"/>
    </xf>
    <xf numFmtId="0" fontId="21" fillId="2" borderId="50" xfId="0" applyFont="1" applyFill="1" applyBorder="1" applyAlignment="1">
      <alignment horizontal="center" vertical="center" wrapText="1"/>
    </xf>
    <xf numFmtId="0" fontId="21" fillId="0" borderId="51" xfId="0" applyFont="1" applyBorder="1" applyAlignment="1">
      <alignment vertical="top" wrapText="1"/>
    </xf>
    <xf numFmtId="0" fontId="18" fillId="0" borderId="52" xfId="0" applyFont="1" applyBorder="1" applyAlignment="1">
      <alignment horizontal="center" vertical="center" wrapText="1"/>
    </xf>
    <xf numFmtId="0" fontId="18" fillId="0" borderId="0" xfId="0" applyFont="1" applyBorder="1" applyProtection="1">
      <protection locked="0"/>
    </xf>
    <xf numFmtId="0" fontId="18" fillId="0" borderId="0" xfId="0" applyFont="1" applyBorder="1"/>
    <xf numFmtId="0" fontId="21" fillId="7" borderId="45" xfId="0" applyFont="1" applyFill="1" applyBorder="1" applyAlignment="1">
      <alignment horizontal="center" vertical="center" wrapText="1" readingOrder="1"/>
    </xf>
    <xf numFmtId="0" fontId="21" fillId="7" borderId="46" xfId="0" applyFont="1" applyFill="1" applyBorder="1" applyAlignment="1">
      <alignment horizontal="center" vertical="center" wrapText="1" readingOrder="1"/>
    </xf>
    <xf numFmtId="0" fontId="18" fillId="0" borderId="0" xfId="0" applyFont="1" applyFill="1" applyBorder="1" applyProtection="1">
      <protection locked="0"/>
    </xf>
    <xf numFmtId="0" fontId="21" fillId="0" borderId="3" xfId="0" applyFont="1" applyBorder="1" applyAlignment="1">
      <alignment vertical="center" wrapText="1"/>
    </xf>
    <xf numFmtId="167" fontId="18" fillId="0" borderId="53" xfId="0" applyNumberFormat="1" applyFont="1" applyBorder="1" applyAlignment="1">
      <alignment horizontal="center" vertical="center" wrapText="1"/>
    </xf>
    <xf numFmtId="0" fontId="18" fillId="0" borderId="54" xfId="0" applyFont="1" applyBorder="1" applyAlignment="1">
      <alignment horizontal="center" vertical="center" wrapText="1"/>
    </xf>
    <xf numFmtId="0" fontId="21" fillId="0" borderId="7" xfId="0" applyFont="1" applyBorder="1" applyAlignment="1" applyProtection="1">
      <alignment vertical="center"/>
    </xf>
    <xf numFmtId="0" fontId="23" fillId="0" borderId="7" xfId="0" applyFont="1" applyBorder="1"/>
    <xf numFmtId="0" fontId="18" fillId="0" borderId="58" xfId="0" applyFont="1" applyBorder="1" applyAlignment="1" applyProtection="1">
      <protection locked="0"/>
    </xf>
    <xf numFmtId="0" fontId="18" fillId="0" borderId="7" xfId="0" applyFont="1" applyBorder="1" applyAlignment="1" applyProtection="1">
      <protection locked="0"/>
    </xf>
    <xf numFmtId="0" fontId="18" fillId="0" borderId="8" xfId="0" applyFont="1" applyBorder="1" applyAlignment="1" applyProtection="1">
      <protection locked="0"/>
    </xf>
    <xf numFmtId="0" fontId="18" fillId="0" borderId="7" xfId="0" applyFont="1" applyBorder="1" applyAlignment="1" applyProtection="1"/>
    <xf numFmtId="0" fontId="18" fillId="0" borderId="8" xfId="0" applyFont="1" applyBorder="1" applyAlignment="1" applyProtection="1"/>
    <xf numFmtId="0" fontId="21" fillId="0" borderId="7" xfId="0" applyFont="1" applyBorder="1" applyAlignment="1" applyProtection="1">
      <alignment vertical="center" wrapText="1"/>
    </xf>
    <xf numFmtId="0" fontId="21" fillId="0" borderId="60" xfId="0" applyFont="1" applyBorder="1" applyAlignment="1" applyProtection="1">
      <alignment vertical="center" wrapText="1"/>
    </xf>
    <xf numFmtId="0" fontId="21" fillId="0" borderId="7" xfId="0" applyFont="1" applyBorder="1" applyAlignment="1">
      <alignment vertical="center" wrapText="1"/>
    </xf>
    <xf numFmtId="0" fontId="18" fillId="0" borderId="8" xfId="0" applyFont="1" applyBorder="1" applyAlignment="1" applyProtection="1">
      <alignment horizontal="left" vertical="center" wrapText="1"/>
      <protection locked="0"/>
    </xf>
    <xf numFmtId="0" fontId="18" fillId="0" borderId="7" xfId="0" applyFont="1" applyBorder="1" applyProtection="1"/>
    <xf numFmtId="0" fontId="28" fillId="7" borderId="66" xfId="0" applyNumberFormat="1" applyFont="1" applyFill="1" applyBorder="1" applyAlignment="1" applyProtection="1">
      <alignment horizontal="center" vertical="center" wrapText="1" readingOrder="1"/>
    </xf>
    <xf numFmtId="0" fontId="28" fillId="7" borderId="67" xfId="0" applyNumberFormat="1" applyFont="1" applyFill="1" applyBorder="1" applyAlignment="1" applyProtection="1">
      <alignment horizontal="center" vertical="center" wrapText="1" readingOrder="1"/>
    </xf>
    <xf numFmtId="0" fontId="18" fillId="0" borderId="68" xfId="3" applyFont="1" applyBorder="1" applyAlignment="1">
      <alignment horizontal="left" vertical="center" wrapText="1"/>
    </xf>
    <xf numFmtId="166" fontId="27" fillId="0" borderId="59" xfId="0" applyNumberFormat="1" applyFont="1" applyFill="1" applyBorder="1" applyAlignment="1" applyProtection="1">
      <alignment horizontal="center" vertical="center" wrapText="1" readingOrder="1"/>
      <protection locked="0"/>
    </xf>
    <xf numFmtId="0" fontId="21" fillId="0" borderId="1" xfId="0" applyFont="1" applyFill="1" applyBorder="1" applyAlignment="1" applyProtection="1">
      <alignment vertical="center" wrapText="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3" fontId="27" fillId="0" borderId="14" xfId="1" applyFont="1" applyFill="1" applyBorder="1" applyAlignment="1" applyProtection="1">
      <alignment horizontal="center" vertical="center" wrapText="1"/>
      <protection locked="0"/>
    </xf>
    <xf numFmtId="4" fontId="2" fillId="0" borderId="0" xfId="0" applyNumberFormat="1" applyFont="1" applyFill="1" applyBorder="1" applyProtection="1">
      <protection locked="0"/>
    </xf>
    <xf numFmtId="0" fontId="22" fillId="0" borderId="15" xfId="0" applyFont="1" applyFill="1" applyBorder="1" applyAlignment="1">
      <alignment horizontal="left" wrapText="1"/>
    </xf>
    <xf numFmtId="0" fontId="18" fillId="0" borderId="0" xfId="0" applyFont="1" applyFill="1" applyBorder="1" applyAlignment="1">
      <alignment horizontal="left"/>
    </xf>
    <xf numFmtId="0" fontId="18" fillId="0" borderId="2" xfId="0" applyFont="1" applyFill="1" applyBorder="1" applyAlignment="1">
      <alignment horizontal="left"/>
    </xf>
    <xf numFmtId="0" fontId="22" fillId="0" borderId="15" xfId="0" applyFont="1" applyFill="1" applyBorder="1" applyAlignment="1">
      <alignment horizontal="left" vertical="center"/>
    </xf>
    <xf numFmtId="0" fontId="18" fillId="0" borderId="0" xfId="0" applyFont="1" applyFill="1" applyBorder="1" applyAlignment="1" applyProtection="1">
      <alignment horizontal="left"/>
      <protection locked="0"/>
    </xf>
    <xf numFmtId="0" fontId="18" fillId="0" borderId="2" xfId="0" applyFont="1" applyFill="1" applyBorder="1" applyAlignment="1" applyProtection="1">
      <alignment horizontal="left"/>
      <protection locked="0"/>
    </xf>
    <xf numFmtId="0" fontId="22" fillId="0" borderId="15" xfId="0" applyFont="1" applyFill="1" applyBorder="1" applyAlignment="1" applyProtection="1">
      <alignment horizontal="left" vertical="center" wrapText="1"/>
      <protection locked="0"/>
    </xf>
    <xf numFmtId="0" fontId="27" fillId="0" borderId="15" xfId="0" applyFont="1" applyFill="1" applyBorder="1" applyAlignment="1">
      <alignment horizontal="left" wrapText="1"/>
    </xf>
    <xf numFmtId="0" fontId="27" fillId="0" borderId="0" xfId="0" applyFont="1" applyFill="1" applyBorder="1" applyAlignment="1">
      <alignment horizontal="left"/>
    </xf>
    <xf numFmtId="0" fontId="27" fillId="0" borderId="2" xfId="0" applyFont="1" applyFill="1" applyBorder="1" applyAlignment="1">
      <alignment horizontal="left"/>
    </xf>
    <xf numFmtId="0" fontId="27" fillId="0" borderId="15" xfId="0" applyFont="1" applyFill="1" applyBorder="1" applyAlignment="1">
      <alignment horizontal="left" vertical="center"/>
    </xf>
    <xf numFmtId="0" fontId="27" fillId="0" borderId="0" xfId="0" applyFont="1" applyFill="1" applyBorder="1" applyAlignment="1" applyProtection="1">
      <alignment horizontal="left"/>
      <protection locked="0"/>
    </xf>
    <xf numFmtId="0" fontId="27" fillId="0" borderId="2" xfId="0" applyFont="1" applyFill="1" applyBorder="1" applyAlignment="1" applyProtection="1">
      <alignment horizontal="left"/>
      <protection locked="0"/>
    </xf>
    <xf numFmtId="0" fontId="27" fillId="0" borderId="15" xfId="0" applyFont="1" applyFill="1" applyBorder="1" applyAlignment="1" applyProtection="1">
      <alignment horizontal="left" vertical="center" wrapText="1"/>
      <protection locked="0"/>
    </xf>
    <xf numFmtId="0" fontId="32" fillId="0" borderId="0" xfId="0" applyFont="1" applyFill="1" applyBorder="1" applyAlignment="1" applyProtection="1">
      <alignment wrapText="1"/>
      <protection locked="0"/>
    </xf>
    <xf numFmtId="0" fontId="32" fillId="0" borderId="0" xfId="0" applyFont="1" applyFill="1" applyBorder="1" applyProtection="1">
      <protection locked="0"/>
    </xf>
    <xf numFmtId="0" fontId="32" fillId="0" borderId="2" xfId="0" applyFont="1" applyFill="1" applyBorder="1" applyProtection="1">
      <protection locked="0"/>
    </xf>
    <xf numFmtId="0" fontId="24" fillId="0" borderId="15" xfId="0" applyFont="1" applyFill="1" applyBorder="1" applyAlignment="1" applyProtection="1">
      <alignment horizontal="center" wrapText="1"/>
    </xf>
    <xf numFmtId="0" fontId="18" fillId="0" borderId="0" xfId="0" applyFont="1" applyFill="1" applyBorder="1" applyProtection="1"/>
    <xf numFmtId="0" fontId="18" fillId="0" borderId="0" xfId="0" applyFont="1" applyFill="1" applyBorder="1" applyAlignment="1" applyProtection="1">
      <alignment horizontal="left"/>
    </xf>
    <xf numFmtId="0" fontId="18" fillId="0" borderId="8" xfId="0" applyFont="1" applyFill="1" applyBorder="1" applyAlignment="1" applyProtection="1">
      <alignment horizontal="left"/>
    </xf>
    <xf numFmtId="0" fontId="24" fillId="0" borderId="15" xfId="0" applyFont="1" applyFill="1" applyBorder="1" applyAlignment="1" applyProtection="1">
      <alignment horizontal="center" vertical="center"/>
    </xf>
    <xf numFmtId="0" fontId="18" fillId="0" borderId="8" xfId="0" applyFont="1" applyFill="1" applyBorder="1" applyAlignment="1" applyProtection="1">
      <alignment horizontal="left"/>
      <protection locked="0"/>
    </xf>
    <xf numFmtId="0" fontId="24" fillId="0" borderId="15" xfId="0" applyFont="1" applyFill="1" applyBorder="1" applyAlignment="1" applyProtection="1">
      <alignment horizontal="center" vertical="center" wrapText="1"/>
      <protection locked="0"/>
    </xf>
    <xf numFmtId="0" fontId="18" fillId="0" borderId="0" xfId="0" applyFont="1" applyFill="1" applyBorder="1" applyAlignment="1" applyProtection="1">
      <protection locked="0"/>
    </xf>
    <xf numFmtId="0" fontId="18" fillId="0" borderId="8" xfId="0" applyFont="1" applyFill="1" applyBorder="1" applyAlignment="1" applyProtection="1">
      <protection locked="0"/>
    </xf>
    <xf numFmtId="0" fontId="26" fillId="0" borderId="7" xfId="0" applyFont="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170" fontId="27" fillId="0" borderId="14" xfId="1" applyNumberFormat="1" applyFont="1" applyFill="1" applyBorder="1" applyAlignment="1" applyProtection="1">
      <alignment horizontal="center" vertical="center" wrapText="1" readingOrder="1"/>
      <protection locked="0"/>
    </xf>
    <xf numFmtId="0" fontId="18" fillId="0" borderId="0" xfId="0" applyFont="1" applyBorder="1" applyAlignment="1" applyProtection="1">
      <alignment vertical="center"/>
      <protection locked="0"/>
    </xf>
    <xf numFmtId="0" fontId="18" fillId="0" borderId="8" xfId="0" applyFont="1" applyBorder="1" applyAlignment="1" applyProtection="1">
      <alignment vertical="center"/>
      <protection locked="0"/>
    </xf>
    <xf numFmtId="0" fontId="18" fillId="0" borderId="2" xfId="0" applyFont="1" applyBorder="1" applyAlignment="1" applyProtection="1">
      <alignment vertical="center" wrapText="1"/>
      <protection locked="0"/>
    </xf>
    <xf numFmtId="171" fontId="0" fillId="0" borderId="0" xfId="0" applyNumberFormat="1" applyFont="1" applyProtection="1">
      <protection locked="0"/>
    </xf>
    <xf numFmtId="0" fontId="34" fillId="0" borderId="70" xfId="3" applyNumberFormat="1" applyFont="1" applyFill="1" applyBorder="1" applyAlignment="1" applyProtection="1">
      <alignment horizontal="left" vertical="center" wrapText="1"/>
      <protection locked="0"/>
    </xf>
    <xf numFmtId="0" fontId="34" fillId="0" borderId="70" xfId="3" applyNumberFormat="1" applyFont="1" applyFill="1" applyBorder="1" applyAlignment="1" applyProtection="1">
      <alignment horizontal="center" vertical="center" wrapText="1"/>
      <protection locked="0"/>
    </xf>
    <xf numFmtId="168" fontId="35" fillId="0" borderId="70" xfId="4" applyNumberFormat="1" applyFont="1" applyFill="1" applyBorder="1" applyAlignment="1" applyProtection="1">
      <alignment horizontal="center" vertical="center" wrapText="1"/>
      <protection locked="0"/>
    </xf>
    <xf numFmtId="168" fontId="35" fillId="0" borderId="71" xfId="4" applyNumberFormat="1" applyFont="1" applyFill="1" applyBorder="1" applyAlignment="1" applyProtection="1">
      <alignment horizontal="center" vertical="center" wrapText="1"/>
      <protection locked="0"/>
    </xf>
    <xf numFmtId="168" fontId="34" fillId="0" borderId="70" xfId="4" applyNumberFormat="1" applyFont="1" applyFill="1" applyBorder="1" applyAlignment="1">
      <alignment horizontal="center" vertical="center" wrapText="1"/>
    </xf>
    <xf numFmtId="43" fontId="35" fillId="10" borderId="70" xfId="1" applyFont="1" applyFill="1" applyBorder="1" applyAlignment="1" applyProtection="1">
      <alignment horizontal="center" vertical="center" wrapText="1"/>
      <protection locked="0"/>
    </xf>
    <xf numFmtId="43" fontId="35" fillId="0" borderId="70" xfId="1" applyFont="1" applyFill="1" applyBorder="1" applyAlignment="1" applyProtection="1">
      <alignment horizontal="center" vertical="center" wrapText="1"/>
      <protection locked="0"/>
    </xf>
    <xf numFmtId="10" fontId="35" fillId="8" borderId="70" xfId="2" applyNumberFormat="1" applyFont="1" applyFill="1" applyBorder="1" applyAlignment="1" applyProtection="1">
      <alignment horizontal="center" vertical="center" wrapText="1" readingOrder="1"/>
      <protection locked="0"/>
    </xf>
    <xf numFmtId="166" fontId="35" fillId="8" borderId="70" xfId="0" applyNumberFormat="1" applyFont="1" applyFill="1" applyBorder="1" applyAlignment="1" applyProtection="1">
      <alignment horizontal="center" vertical="center" wrapText="1" readingOrder="1"/>
      <protection locked="0"/>
    </xf>
    <xf numFmtId="43" fontId="27" fillId="9" borderId="14" xfId="1" applyFont="1" applyFill="1" applyBorder="1" applyAlignment="1" applyProtection="1">
      <alignment horizontal="center" vertical="center" wrapText="1"/>
      <protection locked="0"/>
    </xf>
    <xf numFmtId="0" fontId="32" fillId="9" borderId="0" xfId="0" applyFont="1" applyFill="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27" fillId="0" borderId="0" xfId="0" applyFont="1" applyBorder="1" applyAlignment="1" applyProtection="1">
      <alignment vertical="center"/>
      <protection locked="0"/>
    </xf>
    <xf numFmtId="0" fontId="27" fillId="0" borderId="8" xfId="0" applyFont="1" applyBorder="1" applyAlignment="1" applyProtection="1">
      <alignment vertical="center"/>
      <protection locked="0"/>
    </xf>
    <xf numFmtId="169" fontId="36" fillId="0" borderId="70" xfId="3" applyNumberFormat="1" applyFont="1" applyFill="1" applyBorder="1" applyAlignment="1" applyProtection="1">
      <alignment horizontal="left" vertical="center" wrapText="1"/>
      <protection locked="0"/>
    </xf>
    <xf numFmtId="169" fontId="36" fillId="0" borderId="70" xfId="3" applyNumberFormat="1" applyFont="1" applyFill="1" applyBorder="1" applyAlignment="1" applyProtection="1">
      <alignment horizontal="center" vertical="center" wrapText="1"/>
      <protection locked="0"/>
    </xf>
    <xf numFmtId="166" fontId="37" fillId="0" borderId="70" xfId="0" applyNumberFormat="1" applyFont="1" applyFill="1" applyBorder="1" applyAlignment="1" applyProtection="1">
      <alignment horizontal="center" vertical="center" wrapText="1" readingOrder="1"/>
      <protection locked="0"/>
    </xf>
    <xf numFmtId="171" fontId="18" fillId="0" borderId="0" xfId="0" applyNumberFormat="1" applyFont="1" applyBorder="1" applyAlignment="1" applyProtection="1"/>
    <xf numFmtId="169" fontId="18" fillId="0" borderId="70" xfId="3" applyNumberFormat="1" applyFont="1" applyFill="1" applyBorder="1" applyAlignment="1" applyProtection="1">
      <alignment horizontal="left" vertical="center" wrapText="1"/>
      <protection locked="0"/>
    </xf>
    <xf numFmtId="169" fontId="18" fillId="0" borderId="70" xfId="3" applyNumberFormat="1" applyFont="1" applyFill="1" applyBorder="1" applyAlignment="1" applyProtection="1">
      <alignment horizontal="center" vertical="center" wrapText="1"/>
      <protection locked="0"/>
    </xf>
    <xf numFmtId="43" fontId="27" fillId="9" borderId="70" xfId="1" applyFont="1" applyFill="1" applyBorder="1" applyAlignment="1" applyProtection="1">
      <alignment horizontal="center" vertical="center" wrapText="1" readingOrder="1"/>
      <protection locked="0"/>
    </xf>
    <xf numFmtId="168" fontId="18" fillId="0" borderId="70" xfId="4" applyNumberFormat="1" applyFont="1" applyFill="1" applyBorder="1" applyAlignment="1">
      <alignment horizontal="center" vertical="center" wrapText="1"/>
    </xf>
    <xf numFmtId="10" fontId="27" fillId="8" borderId="70" xfId="2" applyNumberFormat="1" applyFont="1" applyFill="1" applyBorder="1" applyAlignment="1" applyProtection="1">
      <alignment horizontal="center" vertical="center" wrapText="1" readingOrder="1"/>
      <protection locked="0"/>
    </xf>
    <xf numFmtId="166" fontId="27" fillId="8" borderId="70" xfId="0" applyNumberFormat="1" applyFont="1" applyFill="1" applyBorder="1" applyAlignment="1" applyProtection="1">
      <alignment horizontal="center" vertical="center" wrapText="1" readingOrder="1"/>
      <protection locked="0"/>
    </xf>
    <xf numFmtId="164" fontId="27" fillId="0" borderId="70" xfId="1" applyNumberFormat="1" applyFont="1" applyFill="1" applyBorder="1" applyAlignment="1" applyProtection="1">
      <alignment horizontal="center" vertical="center" wrapText="1" readingOrder="1"/>
      <protection locked="0"/>
    </xf>
    <xf numFmtId="168" fontId="18" fillId="0" borderId="14" xfId="4" applyNumberFormat="1" applyFont="1" applyFill="1" applyBorder="1" applyAlignment="1">
      <alignment horizontal="right" vertical="center" wrapText="1"/>
    </xf>
    <xf numFmtId="10" fontId="27" fillId="0" borderId="70" xfId="4" applyNumberFormat="1" applyFont="1" applyFill="1" applyBorder="1" applyAlignment="1" applyProtection="1">
      <alignment horizontal="right" vertical="center" wrapText="1"/>
      <protection locked="0"/>
    </xf>
    <xf numFmtId="10" fontId="27" fillId="9" borderId="75" xfId="2" applyNumberFormat="1" applyFont="1" applyFill="1" applyBorder="1" applyAlignment="1" applyProtection="1">
      <alignment horizontal="right" vertical="center" wrapText="1"/>
      <protection locked="0"/>
    </xf>
    <xf numFmtId="168" fontId="18" fillId="0" borderId="14" xfId="3" applyNumberFormat="1" applyFont="1" applyBorder="1" applyAlignment="1">
      <alignment horizontal="right" vertical="center" wrapText="1"/>
    </xf>
    <xf numFmtId="168" fontId="27" fillId="0" borderId="14" xfId="4" applyNumberFormat="1" applyFont="1" applyFill="1" applyBorder="1" applyAlignment="1">
      <alignment horizontal="right" vertical="center" wrapText="1"/>
    </xf>
    <xf numFmtId="10" fontId="18" fillId="0" borderId="14" xfId="2" applyNumberFormat="1" applyFont="1" applyFill="1" applyBorder="1" applyAlignment="1">
      <alignment horizontal="right" vertical="center" wrapText="1"/>
    </xf>
    <xf numFmtId="168" fontId="37" fillId="0" borderId="70" xfId="4" applyNumberFormat="1" applyFont="1" applyFill="1" applyBorder="1" applyAlignment="1" applyProtection="1">
      <alignment horizontal="right" vertical="center" wrapText="1"/>
      <protection locked="0"/>
    </xf>
    <xf numFmtId="168" fontId="36" fillId="0" borderId="70" xfId="4" applyNumberFormat="1" applyFont="1" applyFill="1" applyBorder="1" applyAlignment="1">
      <alignment horizontal="right" vertical="center" wrapText="1"/>
    </xf>
    <xf numFmtId="169" fontId="37" fillId="0" borderId="70" xfId="0" applyNumberFormat="1" applyFont="1" applyFill="1" applyBorder="1" applyAlignment="1" applyProtection="1">
      <alignment horizontal="right" vertical="center" wrapText="1"/>
      <protection locked="0"/>
    </xf>
    <xf numFmtId="43" fontId="27" fillId="0" borderId="14" xfId="4" applyNumberFormat="1" applyFont="1" applyFill="1" applyBorder="1" applyAlignment="1">
      <alignment horizontal="right" vertical="center" wrapText="1"/>
    </xf>
    <xf numFmtId="9" fontId="27" fillId="8" borderId="14" xfId="2" applyFont="1" applyFill="1" applyBorder="1" applyAlignment="1" applyProtection="1">
      <alignment horizontal="center" vertical="center" wrapText="1" readingOrder="1"/>
      <protection locked="0"/>
    </xf>
    <xf numFmtId="9" fontId="37" fillId="0" borderId="70" xfId="2" applyFont="1" applyFill="1" applyBorder="1" applyAlignment="1" applyProtection="1">
      <alignment horizontal="center" vertical="center" wrapText="1" readingOrder="1"/>
      <protection locked="0"/>
    </xf>
    <xf numFmtId="43" fontId="18" fillId="0" borderId="14" xfId="1" applyFont="1" applyFill="1" applyBorder="1" applyAlignment="1">
      <alignment horizontal="right" vertical="center" wrapText="1"/>
    </xf>
    <xf numFmtId="0" fontId="27" fillId="0" borderId="0" xfId="0" applyFont="1" applyFill="1" applyBorder="1" applyAlignment="1" applyProtection="1">
      <alignment vertical="center" wrapText="1"/>
      <protection locked="0"/>
    </xf>
    <xf numFmtId="0" fontId="27" fillId="0" borderId="8" xfId="0" applyFont="1" applyFill="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30" fillId="0" borderId="0" xfId="0" applyFont="1" applyFill="1" applyBorder="1" applyAlignment="1" applyProtection="1">
      <alignment horizontal="left" vertical="center"/>
    </xf>
    <xf numFmtId="0" fontId="20" fillId="5" borderId="7"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0" fillId="11" borderId="72" xfId="0" applyFill="1" applyBorder="1" applyAlignment="1">
      <alignment vertical="center" wrapText="1"/>
    </xf>
    <xf numFmtId="0" fontId="0" fillId="11" borderId="73" xfId="0" applyFill="1" applyBorder="1" applyAlignment="1">
      <alignment vertical="center" wrapText="1"/>
    </xf>
    <xf numFmtId="0" fontId="0" fillId="11" borderId="74" xfId="0" applyFill="1" applyBorder="1" applyAlignment="1">
      <alignment vertical="center" wrapText="1"/>
    </xf>
    <xf numFmtId="0" fontId="19" fillId="4" borderId="7" xfId="0" applyFont="1" applyFill="1" applyBorder="1" applyAlignment="1" applyProtection="1">
      <alignment horizontal="left" vertical="center"/>
    </xf>
    <xf numFmtId="0" fontId="19" fillId="4" borderId="0" xfId="0" applyFont="1" applyFill="1" applyBorder="1" applyAlignment="1" applyProtection="1">
      <alignment horizontal="left" vertical="center"/>
    </xf>
    <xf numFmtId="0" fontId="19" fillId="4" borderId="8" xfId="0" applyFont="1" applyFill="1" applyBorder="1" applyAlignment="1" applyProtection="1">
      <alignment horizontal="left" vertical="center"/>
    </xf>
    <xf numFmtId="0" fontId="27" fillId="9" borderId="0" xfId="0" applyFont="1" applyFill="1" applyBorder="1" applyAlignment="1" applyProtection="1">
      <alignment vertical="center" wrapText="1"/>
      <protection locked="0"/>
    </xf>
    <xf numFmtId="0" fontId="27" fillId="9" borderId="8" xfId="0" applyFont="1" applyFill="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49" fontId="22" fillId="0" borderId="15" xfId="0" quotePrefix="1" applyNumberFormat="1" applyFont="1" applyFill="1" applyBorder="1" applyAlignment="1" applyProtection="1">
      <alignment horizontal="left" vertical="center" wrapText="1"/>
      <protection locked="0"/>
    </xf>
    <xf numFmtId="49" fontId="22" fillId="0" borderId="16" xfId="0" quotePrefix="1" applyNumberFormat="1" applyFont="1" applyFill="1" applyBorder="1" applyAlignment="1" applyProtection="1">
      <alignment horizontal="left" vertical="center" wrapText="1"/>
      <protection locked="0"/>
    </xf>
    <xf numFmtId="49" fontId="22" fillId="0" borderId="58" xfId="0" quotePrefix="1" applyNumberFormat="1" applyFont="1" applyFill="1" applyBorder="1" applyAlignment="1" applyProtection="1">
      <alignment horizontal="left" vertical="center" wrapText="1"/>
      <protection locked="0"/>
    </xf>
    <xf numFmtId="0" fontId="15" fillId="0" borderId="32"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8" fillId="0" borderId="31" xfId="0" applyFont="1" applyBorder="1" applyAlignment="1" applyProtection="1">
      <alignment horizontal="center"/>
    </xf>
    <xf numFmtId="0" fontId="18" fillId="0" borderId="6" xfId="0" applyFont="1" applyBorder="1" applyAlignment="1" applyProtection="1">
      <alignment horizontal="center"/>
    </xf>
    <xf numFmtId="0" fontId="18" fillId="0" borderId="0" xfId="0" applyFont="1" applyBorder="1" applyAlignment="1" applyProtection="1">
      <alignment horizontal="center"/>
    </xf>
    <xf numFmtId="0" fontId="18" fillId="0" borderId="55" xfId="0" applyFont="1" applyBorder="1" applyAlignment="1" applyProtection="1">
      <alignment horizontal="center"/>
    </xf>
    <xf numFmtId="0" fontId="18" fillId="3" borderId="7" xfId="0" applyFont="1" applyFill="1" applyBorder="1" applyAlignment="1" applyProtection="1">
      <alignment horizontal="center"/>
    </xf>
    <xf numFmtId="0" fontId="18" fillId="3" borderId="0" xfId="0" applyFont="1" applyFill="1" applyBorder="1" applyAlignment="1" applyProtection="1">
      <alignment horizontal="center"/>
    </xf>
    <xf numFmtId="0" fontId="18" fillId="3" borderId="8" xfId="0" applyFont="1" applyFill="1" applyBorder="1" applyAlignment="1" applyProtection="1">
      <alignment horizontal="center"/>
    </xf>
    <xf numFmtId="0" fontId="18" fillId="0" borderId="56" xfId="0" applyFont="1" applyBorder="1" applyAlignment="1" applyProtection="1">
      <alignment horizontal="center"/>
    </xf>
    <xf numFmtId="0" fontId="18" fillId="0" borderId="43" xfId="0" applyFont="1" applyBorder="1" applyAlignment="1" applyProtection="1">
      <alignment horizontal="center"/>
    </xf>
    <xf numFmtId="0" fontId="18" fillId="0" borderId="57" xfId="0" applyFont="1" applyBorder="1" applyAlignment="1" applyProtection="1">
      <alignment horizontal="center"/>
    </xf>
    <xf numFmtId="0" fontId="19" fillId="4" borderId="56" xfId="0" applyFont="1" applyFill="1" applyBorder="1" applyAlignment="1" applyProtection="1">
      <alignment horizontal="left" vertical="center"/>
    </xf>
    <xf numFmtId="0" fontId="19" fillId="4" borderId="43" xfId="0" applyFont="1" applyFill="1" applyBorder="1" applyAlignment="1" applyProtection="1">
      <alignment horizontal="left" vertical="center"/>
    </xf>
    <xf numFmtId="0" fontId="19" fillId="4" borderId="57" xfId="0" applyFont="1" applyFill="1" applyBorder="1" applyAlignment="1" applyProtection="1">
      <alignment horizontal="left" vertical="center"/>
    </xf>
    <xf numFmtId="0" fontId="18" fillId="0" borderId="7" xfId="0" applyFont="1" applyBorder="1" applyAlignment="1" applyProtection="1">
      <alignment horizontal="center"/>
    </xf>
    <xf numFmtId="0" fontId="18" fillId="0" borderId="8" xfId="0" applyFont="1" applyBorder="1" applyAlignment="1" applyProtection="1">
      <alignment horizontal="center"/>
    </xf>
    <xf numFmtId="0" fontId="20" fillId="5" borderId="7" xfId="0" applyFont="1" applyFill="1" applyBorder="1" applyAlignment="1" applyProtection="1">
      <alignment horizontal="left" vertical="center"/>
    </xf>
    <xf numFmtId="0" fontId="20" fillId="5" borderId="0" xfId="0" applyFont="1" applyFill="1" applyBorder="1" applyAlignment="1" applyProtection="1">
      <alignment horizontal="left" vertical="center"/>
    </xf>
    <xf numFmtId="0" fontId="20" fillId="5" borderId="8" xfId="0" applyFont="1" applyFill="1" applyBorder="1" applyAlignment="1" applyProtection="1">
      <alignment horizontal="left" vertical="center"/>
    </xf>
    <xf numFmtId="0" fontId="18" fillId="0" borderId="7"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8" fillId="0" borderId="15"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58"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wrapText="1"/>
      <protection locked="0"/>
    </xf>
    <xf numFmtId="0" fontId="21" fillId="7" borderId="24" xfId="0" applyFont="1" applyFill="1" applyBorder="1" applyAlignment="1">
      <alignment horizontal="center" vertical="center" wrapText="1" readingOrder="1"/>
    </xf>
    <xf numFmtId="0" fontId="27" fillId="6" borderId="24" xfId="0" applyFont="1" applyFill="1" applyBorder="1" applyAlignment="1">
      <alignment vertical="top" wrapText="1"/>
    </xf>
    <xf numFmtId="0" fontId="22" fillId="0" borderId="14" xfId="0" applyFont="1" applyFill="1" applyBorder="1" applyAlignment="1" applyProtection="1">
      <alignment horizontal="left" vertical="center" wrapText="1"/>
    </xf>
    <xf numFmtId="0" fontId="22" fillId="0" borderId="59" xfId="0" applyFont="1" applyFill="1" applyBorder="1" applyAlignment="1" applyProtection="1">
      <alignment horizontal="left" vertical="center" wrapText="1"/>
    </xf>
    <xf numFmtId="0" fontId="18" fillId="0" borderId="0" xfId="0" applyNumberFormat="1" applyFont="1" applyFill="1" applyBorder="1" applyAlignment="1" applyProtection="1">
      <alignment horizontal="left" vertical="center" wrapText="1" readingOrder="1"/>
      <protection locked="0"/>
    </xf>
    <xf numFmtId="0" fontId="18" fillId="0" borderId="8" xfId="0" applyNumberFormat="1" applyFont="1" applyFill="1" applyBorder="1" applyAlignment="1" applyProtection="1">
      <alignment horizontal="left" vertical="center" wrapText="1" readingOrder="1"/>
      <protection locked="0"/>
    </xf>
    <xf numFmtId="0" fontId="21" fillId="7" borderId="24" xfId="0" applyNumberFormat="1" applyFont="1" applyFill="1" applyBorder="1" applyAlignment="1" applyProtection="1">
      <alignment horizontal="center" vertical="center" wrapText="1" readingOrder="1"/>
    </xf>
    <xf numFmtId="0" fontId="27" fillId="6" borderId="24" xfId="0" applyNumberFormat="1" applyFont="1" applyFill="1" applyBorder="1" applyAlignment="1" applyProtection="1">
      <alignment vertical="top" wrapText="1"/>
    </xf>
    <xf numFmtId="0" fontId="27" fillId="6" borderId="65" xfId="0" applyNumberFormat="1" applyFont="1" applyFill="1" applyBorder="1" applyAlignment="1" applyProtection="1">
      <alignment vertical="top" wrapText="1"/>
    </xf>
    <xf numFmtId="39" fontId="27" fillId="0" borderId="64" xfId="1" applyNumberFormat="1" applyFont="1" applyFill="1" applyBorder="1" applyAlignment="1" applyProtection="1">
      <alignment horizontal="center" vertical="center" wrapText="1" readingOrder="1"/>
      <protection locked="0"/>
    </xf>
    <xf numFmtId="39" fontId="27" fillId="0" borderId="24" xfId="1" applyNumberFormat="1" applyFont="1" applyFill="1" applyBorder="1" applyAlignment="1" applyProtection="1">
      <alignment horizontal="center" vertical="center" wrapText="1" readingOrder="1"/>
      <protection locked="0"/>
    </xf>
    <xf numFmtId="10" fontId="27" fillId="8" borderId="24" xfId="2" applyNumberFormat="1" applyFont="1" applyFill="1" applyBorder="1" applyAlignment="1" applyProtection="1">
      <alignment horizontal="center" vertical="center" wrapText="1" readingOrder="1"/>
    </xf>
    <xf numFmtId="10" fontId="27" fillId="8" borderId="65" xfId="2" applyNumberFormat="1" applyFont="1" applyFill="1" applyBorder="1" applyAlignment="1" applyProtection="1">
      <alignment horizontal="center" vertical="center" wrapText="1" readingOrder="1"/>
    </xf>
    <xf numFmtId="0" fontId="26" fillId="6" borderId="36" xfId="0" applyNumberFormat="1" applyFont="1" applyFill="1" applyBorder="1" applyAlignment="1" applyProtection="1">
      <alignment horizontal="center" vertical="center" wrapText="1" readingOrder="1"/>
    </xf>
    <xf numFmtId="0" fontId="26" fillId="6" borderId="63" xfId="0" applyNumberFormat="1" applyFont="1" applyFill="1" applyBorder="1" applyAlignment="1" applyProtection="1">
      <alignment horizontal="center" vertical="center" wrapText="1" readingOrder="1"/>
    </xf>
    <xf numFmtId="0" fontId="26" fillId="6" borderId="62" xfId="0" applyNumberFormat="1" applyFont="1" applyFill="1" applyBorder="1" applyAlignment="1" applyProtection="1">
      <alignment horizontal="center" vertical="center" wrapText="1" readingOrder="1"/>
    </xf>
    <xf numFmtId="0" fontId="26" fillId="6" borderId="35" xfId="0" applyNumberFormat="1" applyFont="1" applyFill="1" applyBorder="1" applyAlignment="1" applyProtection="1">
      <alignment horizontal="center" vertical="center" wrapText="1" readingOrder="1"/>
    </xf>
    <xf numFmtId="0" fontId="26" fillId="6" borderId="40" xfId="0" applyNumberFormat="1" applyFont="1" applyFill="1" applyBorder="1" applyAlignment="1" applyProtection="1">
      <alignment horizontal="center" vertical="center" wrapText="1" readingOrder="1"/>
    </xf>
    <xf numFmtId="39" fontId="27" fillId="0" borderId="36" xfId="1" applyNumberFormat="1" applyFont="1" applyFill="1" applyBorder="1" applyAlignment="1" applyProtection="1">
      <alignment horizontal="center" vertical="center" wrapText="1" readingOrder="1"/>
      <protection locked="0"/>
    </xf>
    <xf numFmtId="39" fontId="27" fillId="0" borderId="40" xfId="1" applyNumberFormat="1" applyFont="1" applyFill="1" applyBorder="1" applyAlignment="1" applyProtection="1">
      <alignment horizontal="center" vertical="center" wrapText="1" readingOrder="1"/>
      <protection locked="0"/>
    </xf>
    <xf numFmtId="39" fontId="27" fillId="0" borderId="35" xfId="1" applyNumberFormat="1" applyFont="1" applyFill="1" applyBorder="1" applyAlignment="1" applyProtection="1">
      <alignment horizontal="center" vertical="center" wrapText="1" readingOrder="1"/>
      <protection locked="0"/>
    </xf>
    <xf numFmtId="0" fontId="2" fillId="9" borderId="0" xfId="0" applyFont="1" applyFill="1" applyAlignment="1">
      <alignment horizontal="left" vertical="center"/>
    </xf>
    <xf numFmtId="0" fontId="29" fillId="4" borderId="42" xfId="0" applyFont="1" applyFill="1" applyBorder="1" applyAlignment="1">
      <alignment horizontal="left" vertical="center"/>
    </xf>
    <xf numFmtId="0" fontId="29" fillId="4" borderId="43" xfId="0" applyFont="1" applyFill="1" applyBorder="1" applyAlignment="1">
      <alignment horizontal="left" vertical="center"/>
    </xf>
    <xf numFmtId="0" fontId="29" fillId="4" borderId="44" xfId="0" applyFont="1" applyFill="1" applyBorder="1" applyAlignment="1">
      <alignment horizontal="left" vertical="center"/>
    </xf>
    <xf numFmtId="0" fontId="23" fillId="5" borderId="1" xfId="0" applyFont="1" applyFill="1" applyBorder="1" applyAlignment="1">
      <alignment horizontal="left" vertical="center"/>
    </xf>
    <xf numFmtId="0" fontId="23" fillId="5" borderId="0" xfId="0" applyFont="1" applyFill="1" applyBorder="1" applyAlignment="1">
      <alignment horizontal="left" vertical="center"/>
    </xf>
    <xf numFmtId="0" fontId="23" fillId="5" borderId="2" xfId="0" applyFont="1" applyFill="1" applyBorder="1" applyAlignment="1">
      <alignment horizontal="left" vertical="center"/>
    </xf>
    <xf numFmtId="0" fontId="27" fillId="0" borderId="2" xfId="0" applyFont="1" applyFill="1" applyBorder="1" applyAlignment="1" applyProtection="1">
      <alignment vertical="center" wrapText="1"/>
      <protection locked="0"/>
    </xf>
    <xf numFmtId="0" fontId="19" fillId="4" borderId="1" xfId="0" applyFont="1" applyFill="1" applyBorder="1" applyAlignment="1" applyProtection="1">
      <alignment horizontal="left" vertical="center"/>
    </xf>
    <xf numFmtId="0" fontId="19" fillId="4" borderId="2" xfId="0" applyFont="1" applyFill="1" applyBorder="1" applyAlignment="1" applyProtection="1">
      <alignment horizontal="left" vertical="center"/>
    </xf>
    <xf numFmtId="0" fontId="27" fillId="9" borderId="0" xfId="0" applyFont="1" applyFill="1" applyBorder="1" applyAlignment="1" applyProtection="1">
      <alignment horizontal="left" vertical="center" wrapText="1"/>
      <protection locked="0"/>
    </xf>
    <xf numFmtId="0" fontId="27" fillId="9" borderId="8" xfId="0" applyFont="1" applyFill="1" applyBorder="1" applyAlignment="1" applyProtection="1">
      <alignment horizontal="left" vertical="center" wrapText="1"/>
      <protection locked="0"/>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3" xfId="0" applyFont="1" applyFill="1" applyBorder="1" applyAlignment="1">
      <alignment horizontal="center" vertical="center"/>
    </xf>
    <xf numFmtId="0" fontId="29" fillId="4" borderId="1" xfId="0" applyFont="1" applyFill="1" applyBorder="1" applyAlignment="1">
      <alignment horizontal="left" vertical="center"/>
    </xf>
    <xf numFmtId="0" fontId="29" fillId="4" borderId="0" xfId="0" applyFont="1" applyFill="1" applyBorder="1" applyAlignment="1">
      <alignment horizontal="left" vertical="center"/>
    </xf>
    <xf numFmtId="0" fontId="29" fillId="4" borderId="2" xfId="0" applyFont="1" applyFill="1" applyBorder="1" applyAlignment="1">
      <alignment horizontal="left" vertical="center"/>
    </xf>
    <xf numFmtId="0" fontId="18" fillId="0" borderId="2"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6" borderId="28" xfId="0" applyFont="1" applyFill="1" applyBorder="1" applyAlignment="1">
      <alignment vertical="top" wrapText="1"/>
    </xf>
    <xf numFmtId="0" fontId="26" fillId="6" borderId="38" xfId="0" applyFont="1" applyFill="1" applyBorder="1" applyAlignment="1">
      <alignment horizontal="center" vertical="center" wrapText="1" readingOrder="1"/>
    </xf>
    <xf numFmtId="0" fontId="26" fillId="6" borderId="35" xfId="0" applyFont="1" applyFill="1" applyBorder="1" applyAlignment="1">
      <alignment horizontal="center" vertical="center" wrapText="1" readingOrder="1"/>
    </xf>
    <xf numFmtId="0" fontId="26" fillId="6" borderId="36" xfId="0" applyFont="1" applyFill="1" applyBorder="1" applyAlignment="1">
      <alignment horizontal="center" vertical="center" wrapText="1" readingOrder="1"/>
    </xf>
    <xf numFmtId="0" fontId="26" fillId="6" borderId="39" xfId="0" applyFont="1" applyFill="1" applyBorder="1" applyAlignment="1">
      <alignment horizontal="center" vertical="center" wrapText="1" readingOrder="1"/>
    </xf>
    <xf numFmtId="39" fontId="27" fillId="0" borderId="38" xfId="1" applyNumberFormat="1" applyFont="1" applyFill="1" applyBorder="1" applyAlignment="1" applyProtection="1">
      <alignment horizontal="center" vertical="center" wrapText="1" readingOrder="1"/>
      <protection locked="0"/>
    </xf>
    <xf numFmtId="10" fontId="27" fillId="8" borderId="28" xfId="2" applyNumberFormat="1" applyFont="1" applyFill="1" applyBorder="1" applyAlignment="1" applyProtection="1">
      <alignment horizontal="center" vertical="center" wrapText="1" readingOrder="1"/>
    </xf>
    <xf numFmtId="0" fontId="26" fillId="6" borderId="40" xfId="0" applyFont="1" applyFill="1" applyBorder="1" applyAlignment="1">
      <alignment horizontal="center" vertical="center" wrapText="1" readingOrder="1"/>
    </xf>
    <xf numFmtId="0" fontId="27" fillId="0" borderId="14" xfId="0" applyFont="1" applyFill="1" applyBorder="1" applyAlignment="1">
      <alignment horizontal="left" vertical="center" wrapText="1"/>
    </xf>
    <xf numFmtId="0" fontId="27" fillId="0" borderId="0" xfId="0" applyFont="1" applyFill="1" applyBorder="1" applyAlignment="1" applyProtection="1">
      <alignment vertical="center" wrapText="1" readingOrder="1"/>
      <protection locked="0"/>
    </xf>
    <xf numFmtId="0" fontId="27" fillId="0" borderId="2" xfId="0" applyFont="1" applyFill="1" applyBorder="1" applyAlignment="1" applyProtection="1">
      <alignment vertical="center" wrapText="1" readingOrder="1"/>
      <protection locked="0"/>
    </xf>
    <xf numFmtId="0" fontId="18" fillId="0" borderId="5" xfId="0" applyFont="1" applyBorder="1" applyAlignment="1" applyProtection="1">
      <alignment horizontal="left" vertical="center" wrapText="1"/>
      <protection locked="0"/>
    </xf>
    <xf numFmtId="0" fontId="18" fillId="0" borderId="1"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2" borderId="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2" xfId="0" applyFont="1" applyBorder="1" applyAlignment="1">
      <alignment horizontal="center"/>
    </xf>
    <xf numFmtId="0" fontId="18" fillId="0" borderId="43" xfId="0" applyFont="1" applyBorder="1" applyAlignment="1">
      <alignment horizontal="center"/>
    </xf>
    <xf numFmtId="0" fontId="18" fillId="0" borderId="44" xfId="0" applyFont="1" applyBorder="1" applyAlignment="1">
      <alignment horizontal="center"/>
    </xf>
    <xf numFmtId="0" fontId="18" fillId="3" borderId="1" xfId="0" applyFont="1" applyFill="1" applyBorder="1" applyAlignment="1">
      <alignment horizontal="center"/>
    </xf>
    <xf numFmtId="0" fontId="18" fillId="3" borderId="0" xfId="0" applyFont="1" applyFill="1" applyBorder="1" applyAlignment="1">
      <alignment horizontal="center"/>
    </xf>
    <xf numFmtId="0" fontId="18" fillId="3" borderId="2" xfId="0" applyFont="1" applyFill="1" applyBorder="1" applyAlignment="1">
      <alignment horizontal="center"/>
    </xf>
    <xf numFmtId="0" fontId="18" fillId="0" borderId="1" xfId="0" applyFont="1" applyBorder="1" applyAlignment="1">
      <alignment horizontal="center"/>
    </xf>
    <xf numFmtId="0" fontId="18" fillId="0" borderId="0" xfId="0" applyFont="1" applyBorder="1" applyAlignment="1">
      <alignment horizontal="center"/>
    </xf>
    <xf numFmtId="0" fontId="18" fillId="0" borderId="2" xfId="0" applyFont="1" applyBorder="1" applyAlignment="1">
      <alignment horizontal="center"/>
    </xf>
    <xf numFmtId="0" fontId="23" fillId="5" borderId="1"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3" fillId="0" borderId="0" xfId="0" applyFont="1" applyAlignment="1">
      <alignment horizontal="left" vertical="center"/>
    </xf>
    <xf numFmtId="0" fontId="18" fillId="0" borderId="0"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27" fillId="9" borderId="2" xfId="0" applyFont="1" applyFill="1" applyBorder="1" applyAlignment="1" applyProtection="1">
      <alignment horizontal="left" vertical="center" wrapText="1"/>
      <protection locked="0"/>
    </xf>
    <xf numFmtId="39" fontId="27" fillId="0" borderId="27" xfId="1" applyNumberFormat="1" applyFont="1" applyFill="1" applyBorder="1" applyAlignment="1" applyProtection="1">
      <alignment horizontal="center" vertical="center" wrapText="1" readingOrder="1"/>
      <protection locked="0"/>
    </xf>
    <xf numFmtId="0" fontId="22" fillId="0" borderId="14"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69"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5" xfId="0" applyFont="1" applyBorder="1" applyAlignment="1">
      <alignment horizontal="center"/>
    </xf>
    <xf numFmtId="0" fontId="18" fillId="0" borderId="6" xfId="0" applyFont="1" applyBorder="1" applyAlignment="1">
      <alignment horizontal="center"/>
    </xf>
    <xf numFmtId="0" fontId="18" fillId="0" borderId="26" xfId="0" applyFont="1" applyBorder="1" applyAlignment="1">
      <alignment horizont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9" xfId="3" applyFont="1" applyFill="1" applyBorder="1" applyAlignment="1">
      <alignment horizontal="center" vertical="center"/>
    </xf>
  </cellXfs>
  <cellStyles count="6">
    <cellStyle name="Millares" xfId="1" builtinId="3"/>
    <cellStyle name="Millares 2" xfId="4"/>
    <cellStyle name="Normal" xfId="0" builtinId="0"/>
    <cellStyle name="Normal 2" xfId="3"/>
    <cellStyle name="Normal 3" xfId="5"/>
    <cellStyle name="Porcentaje" xfId="2" builtinId="5"/>
  </cellStyles>
  <dxfs count="55">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rgb="FFFF0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70" formatCode="_-* #,##0_-;\-* #,##0_-;_-* &quot;-&quot;??_-;_-@_-"/>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Light"/>
        <scheme val="major"/>
      </font>
      <numFmt numFmtId="168" formatCode="_(* #,##0_);_(* \(#,##0\);_(*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righ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9" formatCode="[$-10409]#,##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116416</xdr:colOff>
      <xdr:row>0</xdr:row>
      <xdr:rowOff>158750</xdr:rowOff>
    </xdr:from>
    <xdr:ext cx="1682750" cy="781471"/>
    <xdr:pic>
      <xdr:nvPicPr>
        <xdr:cNvPr id="3" name="Imagen 2">
          <a:extLst>
            <a:ext uri="{FF2B5EF4-FFF2-40B4-BE49-F238E27FC236}">
              <a16:creationId xmlns:a16="http://schemas.microsoft.com/office/drawing/2014/main" xmlns="" id="{2CB01F09-CE57-4AF0-848A-3F32D8F1C7E7}"/>
            </a:ext>
          </a:extLst>
        </xdr:cNvPr>
        <xdr:cNvPicPr>
          <a:picLocks noChangeAspect="1"/>
        </xdr:cNvPicPr>
      </xdr:nvPicPr>
      <xdr:blipFill>
        <a:blip xmlns:r="http://schemas.openxmlformats.org/officeDocument/2006/relationships" r:embed="rId1"/>
        <a:stretch>
          <a:fillRect/>
        </a:stretch>
      </xdr:blipFill>
      <xdr:spPr>
        <a:xfrm>
          <a:off x="116416" y="158750"/>
          <a:ext cx="1682750" cy="781471"/>
        </a:xfrm>
        <a:prstGeom prst="rect">
          <a:avLst/>
        </a:prstGeom>
      </xdr:spPr>
    </xdr:pic>
    <xdr:clientData/>
  </xdr:oneCellAnchor>
  <xdr:twoCellAnchor>
    <xdr:from>
      <xdr:col>0</xdr:col>
      <xdr:colOff>85725</xdr:colOff>
      <xdr:row>71</xdr:row>
      <xdr:rowOff>19050</xdr:rowOff>
    </xdr:from>
    <xdr:to>
      <xdr:col>1</xdr:col>
      <xdr:colOff>212725</xdr:colOff>
      <xdr:row>77</xdr:row>
      <xdr:rowOff>102659</xdr:rowOff>
    </xdr:to>
    <xdr:sp macro="" textlink="">
      <xdr:nvSpPr>
        <xdr:cNvPr id="4" name="CuadroTexto 3">
          <a:extLst>
            <a:ext uri="{FF2B5EF4-FFF2-40B4-BE49-F238E27FC236}">
              <a16:creationId xmlns:a16="http://schemas.microsoft.com/office/drawing/2014/main" xmlns=""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657225</xdr:colOff>
      <xdr:row>71</xdr:row>
      <xdr:rowOff>47625</xdr:rowOff>
    </xdr:from>
    <xdr:to>
      <xdr:col>3</xdr:col>
      <xdr:colOff>279689</xdr:colOff>
      <xdr:row>77</xdr:row>
      <xdr:rowOff>152401</xdr:rowOff>
    </xdr:to>
    <xdr:sp macro="" textlink="">
      <xdr:nvSpPr>
        <xdr:cNvPr id="5" name="CuadroTexto 4">
          <a:extLst>
            <a:ext uri="{FF2B5EF4-FFF2-40B4-BE49-F238E27FC236}">
              <a16:creationId xmlns:a16="http://schemas.microsoft.com/office/drawing/2014/main" xmlns=""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Lic. Juana Elizabeth Cruz </a:t>
          </a:r>
        </a:p>
        <a:p>
          <a:pPr algn="ctr"/>
          <a:r>
            <a:rPr lang="es-ES" sz="1200"/>
            <a:t>Directora Financieo</a:t>
          </a:r>
        </a:p>
      </xdr:txBody>
    </xdr:sp>
    <xdr:clientData/>
  </xdr:twoCellAnchor>
  <xdr:twoCellAnchor>
    <xdr:from>
      <xdr:col>3</xdr:col>
      <xdr:colOff>990600</xdr:colOff>
      <xdr:row>71</xdr:row>
      <xdr:rowOff>180976</xdr:rowOff>
    </xdr:from>
    <xdr:to>
      <xdr:col>6</xdr:col>
      <xdr:colOff>434975</xdr:colOff>
      <xdr:row>77</xdr:row>
      <xdr:rowOff>123826</xdr:rowOff>
    </xdr:to>
    <xdr:sp macro="" textlink="">
      <xdr:nvSpPr>
        <xdr:cNvPr id="6" name="CuadroTexto 5">
          <a:extLst>
            <a:ext uri="{FF2B5EF4-FFF2-40B4-BE49-F238E27FC236}">
              <a16:creationId xmlns:a16="http://schemas.microsoft.com/office/drawing/2014/main" xmlns=""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71</xdr:row>
      <xdr:rowOff>57150</xdr:rowOff>
    </xdr:from>
    <xdr:to>
      <xdr:col>9</xdr:col>
      <xdr:colOff>849841</xdr:colOff>
      <xdr:row>77</xdr:row>
      <xdr:rowOff>157432</xdr:rowOff>
    </xdr:to>
    <xdr:sp macro="" textlink="">
      <xdr:nvSpPr>
        <xdr:cNvPr id="7" name="CuadroTexto 6">
          <a:extLst>
            <a:ext uri="{FF2B5EF4-FFF2-40B4-BE49-F238E27FC236}">
              <a16:creationId xmlns:a16="http://schemas.microsoft.com/office/drawing/2014/main" xmlns=""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Miguel Abreu</a:t>
          </a:r>
        </a:p>
        <a:p>
          <a:pPr algn="ctr"/>
          <a:endParaRPr lang="es-ES" sz="1200" b="1"/>
        </a:p>
        <a:p>
          <a:pPr algn="ctr"/>
          <a:r>
            <a:rPr lang="es-ES" sz="1200"/>
            <a:t>Director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xmlns=""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77</xdr:row>
      <xdr:rowOff>19050</xdr:rowOff>
    </xdr:from>
    <xdr:to>
      <xdr:col>1</xdr:col>
      <xdr:colOff>212725</xdr:colOff>
      <xdr:row>83</xdr:row>
      <xdr:rowOff>102659</xdr:rowOff>
    </xdr:to>
    <xdr:sp macro="" textlink="">
      <xdr:nvSpPr>
        <xdr:cNvPr id="3" name="CuadroTexto 2">
          <a:extLst>
            <a:ext uri="{FF2B5EF4-FFF2-40B4-BE49-F238E27FC236}">
              <a16:creationId xmlns:a16="http://schemas.microsoft.com/office/drawing/2014/main" xmlns=""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a:t>
          </a:r>
          <a:r>
            <a:rPr lang="es-ES" sz="1200" b="1" baseline="0"/>
            <a:t> Leidy Acevedo</a:t>
          </a:r>
          <a:endParaRPr lang="es-ES" sz="1200" b="1"/>
        </a:p>
        <a:p>
          <a:pPr algn="ctr"/>
          <a:r>
            <a:rPr lang="es-ES" sz="1200"/>
            <a:t>Enc. Depto. Presupuesto</a:t>
          </a:r>
          <a:r>
            <a:rPr lang="es-ES" sz="1100"/>
            <a:t>  </a:t>
          </a:r>
        </a:p>
      </xdr:txBody>
    </xdr:sp>
    <xdr:clientData/>
  </xdr:twoCellAnchor>
  <xdr:twoCellAnchor>
    <xdr:from>
      <xdr:col>1</xdr:col>
      <xdr:colOff>657225</xdr:colOff>
      <xdr:row>77</xdr:row>
      <xdr:rowOff>47625</xdr:rowOff>
    </xdr:from>
    <xdr:to>
      <xdr:col>3</xdr:col>
      <xdr:colOff>279689</xdr:colOff>
      <xdr:row>83</xdr:row>
      <xdr:rowOff>152401</xdr:rowOff>
    </xdr:to>
    <xdr:sp macro="" textlink="">
      <xdr:nvSpPr>
        <xdr:cNvPr id="4" name="CuadroTexto 3">
          <a:extLst>
            <a:ext uri="{FF2B5EF4-FFF2-40B4-BE49-F238E27FC236}">
              <a16:creationId xmlns:a16="http://schemas.microsoft.com/office/drawing/2014/main" xmlns=""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a:t>
          </a:r>
          <a:r>
            <a:rPr lang="es-ES" sz="1200" b="1" baseline="0"/>
            <a:t> Elizabeth Cruz </a:t>
          </a:r>
          <a:endParaRPr lang="es-ES" sz="1200" b="1"/>
        </a:p>
        <a:p>
          <a:pPr algn="ctr"/>
          <a:r>
            <a:rPr lang="es-ES" sz="1200"/>
            <a:t>Directora Financiero</a:t>
          </a:r>
        </a:p>
      </xdr:txBody>
    </xdr:sp>
    <xdr:clientData/>
  </xdr:twoCellAnchor>
  <xdr:twoCellAnchor>
    <xdr:from>
      <xdr:col>3</xdr:col>
      <xdr:colOff>990600</xdr:colOff>
      <xdr:row>77</xdr:row>
      <xdr:rowOff>180976</xdr:rowOff>
    </xdr:from>
    <xdr:to>
      <xdr:col>6</xdr:col>
      <xdr:colOff>434975</xdr:colOff>
      <xdr:row>83</xdr:row>
      <xdr:rowOff>123826</xdr:rowOff>
    </xdr:to>
    <xdr:sp macro="" textlink="">
      <xdr:nvSpPr>
        <xdr:cNvPr id="5" name="CuadroTexto 4">
          <a:extLst>
            <a:ext uri="{FF2B5EF4-FFF2-40B4-BE49-F238E27FC236}">
              <a16:creationId xmlns:a16="http://schemas.microsoft.com/office/drawing/2014/main" xmlns=""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 </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77</xdr:row>
      <xdr:rowOff>57150</xdr:rowOff>
    </xdr:from>
    <xdr:to>
      <xdr:col>9</xdr:col>
      <xdr:colOff>849841</xdr:colOff>
      <xdr:row>83</xdr:row>
      <xdr:rowOff>157432</xdr:rowOff>
    </xdr:to>
    <xdr:sp macro="" textlink="">
      <xdr:nvSpPr>
        <xdr:cNvPr id="6" name="CuadroTexto 5">
          <a:extLst>
            <a:ext uri="{FF2B5EF4-FFF2-40B4-BE49-F238E27FC236}">
              <a16:creationId xmlns:a16="http://schemas.microsoft.com/office/drawing/2014/main" xmlns=""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Miguel Abreu</a:t>
          </a:r>
        </a:p>
        <a:p>
          <a:pPr algn="ctr"/>
          <a:r>
            <a:rPr lang="es-ES" sz="1200"/>
            <a:t>Director de Planificación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xmlns=""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60</xdr:row>
      <xdr:rowOff>19051</xdr:rowOff>
    </xdr:from>
    <xdr:to>
      <xdr:col>1</xdr:col>
      <xdr:colOff>212725</xdr:colOff>
      <xdr:row>65</xdr:row>
      <xdr:rowOff>133351</xdr:rowOff>
    </xdr:to>
    <xdr:sp macro="" textlink="">
      <xdr:nvSpPr>
        <xdr:cNvPr id="3" name="CuadroTexto 2">
          <a:extLst>
            <a:ext uri="{FF2B5EF4-FFF2-40B4-BE49-F238E27FC236}">
              <a16:creationId xmlns:a16="http://schemas.microsoft.com/office/drawing/2014/main" xmlns=""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666750</xdr:colOff>
      <xdr:row>59</xdr:row>
      <xdr:rowOff>171450</xdr:rowOff>
    </xdr:from>
    <xdr:to>
      <xdr:col>3</xdr:col>
      <xdr:colOff>289214</xdr:colOff>
      <xdr:row>65</xdr:row>
      <xdr:rowOff>114300</xdr:rowOff>
    </xdr:to>
    <xdr:sp macro="" textlink="">
      <xdr:nvSpPr>
        <xdr:cNvPr id="4" name="CuadroTexto 3">
          <a:extLst>
            <a:ext uri="{FF2B5EF4-FFF2-40B4-BE49-F238E27FC236}">
              <a16:creationId xmlns:a16="http://schemas.microsoft.com/office/drawing/2014/main" xmlns=""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 Elizabeth</a:t>
          </a:r>
          <a:r>
            <a:rPr lang="es-ES" sz="1200" b="1" baseline="0"/>
            <a:t> Cruz</a:t>
          </a:r>
          <a:endParaRPr lang="es-ES" sz="1200" b="1"/>
        </a:p>
        <a:p>
          <a:pPr algn="ctr"/>
          <a:r>
            <a:rPr lang="es-ES" sz="1200"/>
            <a:t>Director Financiero</a:t>
          </a:r>
        </a:p>
      </xdr:txBody>
    </xdr:sp>
    <xdr:clientData/>
  </xdr:twoCellAnchor>
  <xdr:twoCellAnchor>
    <xdr:from>
      <xdr:col>4</xdr:col>
      <xdr:colOff>19050</xdr:colOff>
      <xdr:row>60</xdr:row>
      <xdr:rowOff>47626</xdr:rowOff>
    </xdr:from>
    <xdr:to>
      <xdr:col>6</xdr:col>
      <xdr:colOff>463550</xdr:colOff>
      <xdr:row>66</xdr:row>
      <xdr:rowOff>76201</xdr:rowOff>
    </xdr:to>
    <xdr:sp macro="" textlink="">
      <xdr:nvSpPr>
        <xdr:cNvPr id="5" name="CuadroTexto 4">
          <a:extLst>
            <a:ext uri="{FF2B5EF4-FFF2-40B4-BE49-F238E27FC236}">
              <a16:creationId xmlns:a16="http://schemas.microsoft.com/office/drawing/2014/main" xmlns=""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59</xdr:row>
      <xdr:rowOff>104775</xdr:rowOff>
    </xdr:from>
    <xdr:to>
      <xdr:col>9</xdr:col>
      <xdr:colOff>849841</xdr:colOff>
      <xdr:row>66</xdr:row>
      <xdr:rowOff>14557</xdr:rowOff>
    </xdr:to>
    <xdr:sp macro="" textlink="">
      <xdr:nvSpPr>
        <xdr:cNvPr id="6" name="CuadroTexto 5">
          <a:extLst>
            <a:ext uri="{FF2B5EF4-FFF2-40B4-BE49-F238E27FC236}">
              <a16:creationId xmlns:a16="http://schemas.microsoft.com/office/drawing/2014/main" xmlns=""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Miguel Abreu</a:t>
          </a:r>
        </a:p>
        <a:p>
          <a:pPr algn="ctr"/>
          <a:r>
            <a:rPr lang="es-ES" sz="1200"/>
            <a:t>Director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supuesto\Respaldo%20de%20carpeta%20compartida%20local\Carpeta%20Compartida\2021\Ejecuciones\9.%20Septiembre\OAI\3er%20trimestre%20Seguimiento%20DEG-FORE013-%20PROGRAMA%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7" totalsRowShown="0" headerRowDxfId="54" dataDxfId="52" headerRowBorderDxfId="53" tableBorderDxfId="51" totalsRowBorderDxfId="50">
  <autoFilter ref="A44:J47">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49" dataCellStyle="Normal 2"/>
    <tableColumn id="2" name="Indicador" dataDxfId="48" dataCellStyle="Normal 2"/>
    <tableColumn id="3" name="Física_x000a_(A)" dataDxfId="47" dataCellStyle="Millares 2"/>
    <tableColumn id="4" name="Financiera_x000a_(B)" dataDxfId="46" dataCellStyle="Millares 2">
      <calculatedColumnFormula>+A39</calculatedColumnFormula>
    </tableColumn>
    <tableColumn id="10" name="Física_x000a_(C )" dataDxfId="45" dataCellStyle="Millares 2"/>
    <tableColumn id="9" name="Financiera_x000a_(D)" dataDxfId="44" dataCellStyle="Millares 2"/>
    <tableColumn id="5" name="Física _x000a_(C)" dataDxfId="43" dataCellStyle="Millares 2"/>
    <tableColumn id="6" name="Financiera _x000a_ (D)" dataDxfId="42"/>
    <tableColumn id="7" name="Física %_x000a_ E=C/A" dataDxfId="41">
      <calculatedColumnFormula>+Tabla1[[#This Row],[Física 
(C)]]/Tabla1[[#This Row],[Física
(C )]]</calculatedColumnFormula>
    </tableColumn>
    <tableColumn id="8" name="Financiero % _x000a_F=D/B" dataDxfId="40">
      <calculatedColumnFormula>+Tabla1[[#This Row],[Financiera 
 (D)]]/Tabla1[[#This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3:J46" totalsRowShown="0" headerRowDxfId="39" dataDxfId="37" headerRowBorderDxfId="38" tableBorderDxfId="36" totalsRowBorderDxfId="35">
  <autoFilter ref="A43:J46"/>
  <tableColumns count="10">
    <tableColumn id="1" name="Producto" dataDxfId="34" dataCellStyle="Normal 2"/>
    <tableColumn id="2" name="Indicador" dataDxfId="33" dataCellStyle="Normal 2"/>
    <tableColumn id="3" name="Física_x000a_(A)" dataDxfId="32" dataCellStyle="Porcentaje"/>
    <tableColumn id="4" name="Financiera_x000a_(B)" dataDxfId="31" dataCellStyle="Millares"/>
    <tableColumn id="10" name="Física_x000a_(C )" dataDxfId="30" dataCellStyle="Millares 2"/>
    <tableColumn id="9" name="Financiera_x000a_(D)" dataDxfId="29" dataCellStyle="Millares 2"/>
    <tableColumn id="5" name="Física _x000a_(C)" dataDxfId="28" dataCellStyle="Millares 2"/>
    <tableColumn id="6" name="Financiera _x000a_ (D)" dataDxfId="27" dataCellStyle="Millares"/>
    <tableColumn id="7" name="Física %_x000a_ E=C/A" dataDxfId="26" dataCellStyle="Porcentaje">
      <calculatedColumnFormula>+Tabla13[[#This Row],[Física 
(C)]]/Tabla13[[#This Row],[Física
(C )]]</calculatedColumnFormula>
    </tableColumn>
    <tableColumn id="8" name="Financiero % _x000a_F=D/B" dataDxfId="25">
      <calculatedColumnFormula>+Tabla13[[#This Row],[Financiera 
 (D)]]/Tabla13[[#This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2:J44" totalsRowCount="1" headerRowDxfId="24" dataDxfId="22" headerRowBorderDxfId="23" tableBorderDxfId="21" totalsRowBorderDxfId="20">
  <autoFilter ref="A42:J43"/>
  <tableColumns count="10">
    <tableColumn id="1" name="Producto" dataDxfId="19" totalsRowDxfId="18" dataCellStyle="Normal 2"/>
    <tableColumn id="2" name="Indicador" dataDxfId="17" totalsRowDxfId="16" dataCellStyle="Normal 2"/>
    <tableColumn id="3" name="Física_x000a_(A)" dataDxfId="15" totalsRowDxfId="14" dataCellStyle="Millares 2"/>
    <tableColumn id="4" name="Financiera_x000a_(B)" dataDxfId="13" totalsRowDxfId="12" dataCellStyle="Millares 2"/>
    <tableColumn id="10" name="Física_x000a_(C )" dataDxfId="11" totalsRowDxfId="10" dataCellStyle="Millares 2"/>
    <tableColumn id="9" name="Financiera_x000a_(D)" dataDxfId="9" totalsRowDxfId="8" dataCellStyle="Millares 2"/>
    <tableColumn id="5" name="Física _x000a_(E)" dataDxfId="7" totalsRowDxfId="6" dataCellStyle="Millares"/>
    <tableColumn id="6" name="Financiera _x000a_ (F)" dataDxfId="5" totalsRowDxfId="4" dataCellStyle="Millares"/>
    <tableColumn id="7" name="Física %_x000a_ E=C/A" totalsRowFunction="custom" dataDxfId="3" totalsRowDxfId="2" dataCellStyle="Porcentaje">
      <calculatedColumnFormula>+Tabla134[Física 
(E)]/Tabla134[Física
(C )]</calculatedColumnFormula>
      <totalsRowFormula>+Tabla134[Física
(C )]/Tabla134[Física
(A)]</totalsRowFormula>
    </tableColumn>
    <tableColumn id="8" name="Financiero % _x000a_F=D/B" dataDxfId="1" totalsRowDxfId="0">
      <calculatedColumnFormula>+Tabla134[Financiera 
 (F)]/Tabla134[Financiera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96"/>
  <sheetViews>
    <sheetView showGridLines="0" tabSelected="1" view="pageBreakPreview" zoomScale="90" zoomScaleNormal="90" zoomScaleSheetLayoutView="90" workbookViewId="0">
      <selection activeCell="A47" sqref="A47"/>
    </sheetView>
  </sheetViews>
  <sheetFormatPr baseColWidth="10" defaultColWidth="11.42578125" defaultRowHeight="15" x14ac:dyDescent="0.25"/>
  <cols>
    <col min="1" max="1" width="29.28515625" style="19" customWidth="1"/>
    <col min="2" max="2" width="21.7109375" style="19" customWidth="1"/>
    <col min="3" max="4" width="15" style="19" customWidth="1"/>
    <col min="5" max="6" width="15" style="24" customWidth="1"/>
    <col min="7" max="7" width="18.42578125" style="19" customWidth="1"/>
    <col min="8" max="8" width="17.140625" style="19" bestFit="1" customWidth="1"/>
    <col min="9" max="10" width="15" style="19" customWidth="1"/>
    <col min="11" max="11" width="40.140625" style="19" hidden="1" customWidth="1"/>
    <col min="12" max="12" width="26.140625" style="19" hidden="1" customWidth="1"/>
    <col min="13" max="13" width="20.42578125" style="19" bestFit="1" customWidth="1"/>
    <col min="14" max="14" width="17.5703125" style="19" bestFit="1" customWidth="1"/>
    <col min="15" max="15" width="17" style="19" bestFit="1" customWidth="1"/>
    <col min="16" max="16384" width="11.42578125" style="19"/>
  </cols>
  <sheetData>
    <row r="1" spans="1:12" s="20" customFormat="1" ht="27.75" customHeight="1" thickBot="1" x14ac:dyDescent="0.3">
      <c r="A1" s="46"/>
      <c r="B1" s="215" t="s">
        <v>188</v>
      </c>
      <c r="C1" s="216"/>
      <c r="D1" s="216"/>
      <c r="E1" s="216"/>
      <c r="F1" s="216"/>
      <c r="G1" s="216"/>
      <c r="H1" s="216"/>
      <c r="I1" s="216"/>
      <c r="J1" s="217"/>
    </row>
    <row r="2" spans="1:12" s="20" customFormat="1" ht="21" customHeight="1" thickBot="1" x14ac:dyDescent="0.3">
      <c r="A2" s="47"/>
      <c r="B2" s="218" t="s">
        <v>15</v>
      </c>
      <c r="C2" s="219"/>
      <c r="D2" s="218" t="s">
        <v>16</v>
      </c>
      <c r="E2" s="219"/>
      <c r="F2" s="219"/>
      <c r="G2" s="219"/>
      <c r="H2" s="220"/>
      <c r="I2" s="48" t="s">
        <v>17</v>
      </c>
      <c r="J2" s="49" t="s">
        <v>18</v>
      </c>
    </row>
    <row r="3" spans="1:12" s="20" customFormat="1" ht="35.25" customHeight="1" thickBot="1" x14ac:dyDescent="0.3">
      <c r="A3" s="50"/>
      <c r="B3" s="221" t="s">
        <v>19</v>
      </c>
      <c r="C3" s="222"/>
      <c r="D3" s="221" t="s">
        <v>224</v>
      </c>
      <c r="E3" s="222"/>
      <c r="F3" s="222"/>
      <c r="G3" s="222"/>
      <c r="H3" s="223"/>
      <c r="I3" s="51">
        <v>43846</v>
      </c>
      <c r="J3" s="52">
        <v>5</v>
      </c>
    </row>
    <row r="4" spans="1:12" s="1" customFormat="1" ht="3" customHeight="1" x14ac:dyDescent="0.25">
      <c r="A4" s="224"/>
      <c r="B4" s="225"/>
      <c r="C4" s="225"/>
      <c r="D4" s="226"/>
      <c r="E4" s="226"/>
      <c r="F4" s="226"/>
      <c r="G4" s="226"/>
      <c r="H4" s="226"/>
      <c r="I4" s="225"/>
      <c r="J4" s="227"/>
      <c r="K4" s="2"/>
      <c r="L4" s="2"/>
    </row>
    <row r="5" spans="1:12" s="1" customFormat="1" ht="3" customHeight="1" x14ac:dyDescent="0.25">
      <c r="A5" s="228"/>
      <c r="B5" s="229"/>
      <c r="C5" s="229"/>
      <c r="D5" s="229"/>
      <c r="E5" s="229"/>
      <c r="F5" s="229"/>
      <c r="G5" s="229"/>
      <c r="H5" s="229"/>
      <c r="I5" s="229"/>
      <c r="J5" s="230"/>
      <c r="K5" s="2"/>
      <c r="L5" s="2"/>
    </row>
    <row r="6" spans="1:12" s="1" customFormat="1" ht="3" customHeight="1" x14ac:dyDescent="0.25">
      <c r="A6" s="231"/>
      <c r="B6" s="232"/>
      <c r="C6" s="232"/>
      <c r="D6" s="232"/>
      <c r="E6" s="232"/>
      <c r="F6" s="232"/>
      <c r="G6" s="232"/>
      <c r="H6" s="232"/>
      <c r="I6" s="232"/>
      <c r="J6" s="233"/>
      <c r="K6" s="2"/>
      <c r="L6" s="2"/>
    </row>
    <row r="7" spans="1:12" s="20" customFormat="1" ht="15.75" x14ac:dyDescent="0.25">
      <c r="A7" s="234" t="s">
        <v>202</v>
      </c>
      <c r="B7" s="235"/>
      <c r="C7" s="235"/>
      <c r="D7" s="235"/>
      <c r="E7" s="235"/>
      <c r="F7" s="235"/>
      <c r="G7" s="235"/>
      <c r="H7" s="235"/>
      <c r="I7" s="235"/>
      <c r="J7" s="236"/>
      <c r="K7" s="21"/>
      <c r="L7" s="21"/>
    </row>
    <row r="8" spans="1:12" s="1" customFormat="1" ht="3" customHeight="1" x14ac:dyDescent="0.25">
      <c r="A8" s="237"/>
      <c r="B8" s="226"/>
      <c r="C8" s="226"/>
      <c r="D8" s="226"/>
      <c r="E8" s="226"/>
      <c r="F8" s="226"/>
      <c r="G8" s="226"/>
      <c r="H8" s="226"/>
      <c r="I8" s="226"/>
      <c r="J8" s="238"/>
      <c r="K8" s="2"/>
      <c r="L8" s="2"/>
    </row>
    <row r="9" spans="1:12" s="20" customFormat="1" ht="15.75" x14ac:dyDescent="0.25">
      <c r="A9" s="239" t="s">
        <v>20</v>
      </c>
      <c r="B9" s="240"/>
      <c r="C9" s="240"/>
      <c r="D9" s="240"/>
      <c r="E9" s="240"/>
      <c r="F9" s="240"/>
      <c r="G9" s="240"/>
      <c r="H9" s="240"/>
      <c r="I9" s="240"/>
      <c r="J9" s="241"/>
      <c r="K9" s="21"/>
      <c r="L9" s="21"/>
    </row>
    <row r="10" spans="1:12" s="1" customFormat="1" ht="3" customHeight="1" x14ac:dyDescent="0.25">
      <c r="A10" s="242"/>
      <c r="B10" s="243"/>
      <c r="C10" s="243"/>
      <c r="D10" s="243"/>
      <c r="E10" s="243"/>
      <c r="F10" s="243"/>
      <c r="G10" s="243"/>
      <c r="H10" s="243"/>
      <c r="I10" s="243"/>
      <c r="J10" s="244"/>
      <c r="K10" s="2"/>
      <c r="L10" s="2"/>
    </row>
    <row r="11" spans="1:12" x14ac:dyDescent="0.25">
      <c r="A11" s="100" t="s">
        <v>21</v>
      </c>
      <c r="B11" s="212" t="s">
        <v>225</v>
      </c>
      <c r="C11" s="213"/>
      <c r="D11" s="213"/>
      <c r="E11" s="213"/>
      <c r="F11" s="213"/>
      <c r="G11" s="213"/>
      <c r="H11" s="213"/>
      <c r="I11" s="213"/>
      <c r="J11" s="214"/>
      <c r="K11" s="20"/>
      <c r="L11" s="20"/>
    </row>
    <row r="12" spans="1:12" s="1" customFormat="1" x14ac:dyDescent="0.25">
      <c r="A12" s="101" t="s">
        <v>197</v>
      </c>
      <c r="B12" s="54" t="s">
        <v>226</v>
      </c>
      <c r="C12" s="55"/>
      <c r="D12" s="55"/>
      <c r="E12" s="55"/>
      <c r="F12" s="55"/>
      <c r="G12" s="55"/>
      <c r="H12" s="55"/>
      <c r="I12" s="55"/>
      <c r="J12" s="102"/>
      <c r="K12" s="2"/>
      <c r="L12" s="2"/>
    </row>
    <row r="13" spans="1:12" s="1" customFormat="1" x14ac:dyDescent="0.25">
      <c r="A13" s="101" t="s">
        <v>212</v>
      </c>
      <c r="B13" s="56" t="s">
        <v>227</v>
      </c>
      <c r="C13" s="55"/>
      <c r="D13" s="55"/>
      <c r="E13" s="55"/>
      <c r="F13" s="55"/>
      <c r="G13" s="55"/>
      <c r="H13" s="55"/>
      <c r="I13" s="55"/>
      <c r="J13" s="102"/>
      <c r="K13" s="2"/>
      <c r="L13" s="2"/>
    </row>
    <row r="14" spans="1:12" ht="51.75" customHeight="1" x14ac:dyDescent="0.25">
      <c r="A14" s="100" t="s">
        <v>186</v>
      </c>
      <c r="B14" s="245" t="s">
        <v>228</v>
      </c>
      <c r="C14" s="246"/>
      <c r="D14" s="246"/>
      <c r="E14" s="246"/>
      <c r="F14" s="246"/>
      <c r="G14" s="246"/>
      <c r="H14" s="246"/>
      <c r="I14" s="246"/>
      <c r="J14" s="247"/>
    </row>
    <row r="15" spans="1:12" ht="64.5" customHeight="1" x14ac:dyDescent="0.25">
      <c r="A15" s="100" t="s">
        <v>187</v>
      </c>
      <c r="B15" s="245" t="s">
        <v>229</v>
      </c>
      <c r="C15" s="246"/>
      <c r="D15" s="246"/>
      <c r="E15" s="246"/>
      <c r="F15" s="246"/>
      <c r="G15" s="246"/>
      <c r="H15" s="246"/>
      <c r="I15" s="246"/>
      <c r="J15" s="247"/>
    </row>
    <row r="16" spans="1:12" s="1" customFormat="1" ht="3" customHeight="1" x14ac:dyDescent="0.25">
      <c r="A16" s="103"/>
      <c r="B16" s="57"/>
      <c r="C16" s="57"/>
      <c r="D16" s="57"/>
      <c r="E16" s="57"/>
      <c r="F16" s="57"/>
      <c r="G16" s="57"/>
      <c r="H16" s="57"/>
      <c r="I16" s="57"/>
      <c r="J16" s="104"/>
      <c r="K16" s="2"/>
      <c r="L16" s="2"/>
    </row>
    <row r="17" spans="1:16" ht="18.75" customHeight="1" x14ac:dyDescent="0.25">
      <c r="A17" s="205" t="s">
        <v>22</v>
      </c>
      <c r="B17" s="206"/>
      <c r="C17" s="206"/>
      <c r="D17" s="206"/>
      <c r="E17" s="206"/>
      <c r="F17" s="206"/>
      <c r="G17" s="206"/>
      <c r="H17" s="206"/>
      <c r="I17" s="206"/>
      <c r="J17" s="207"/>
    </row>
    <row r="18" spans="1:16" s="1" customFormat="1" ht="3" customHeight="1" x14ac:dyDescent="0.25">
      <c r="A18" s="105"/>
      <c r="B18" s="58"/>
      <c r="C18" s="59"/>
      <c r="D18" s="59"/>
      <c r="E18" s="59"/>
      <c r="F18" s="59"/>
      <c r="G18" s="59"/>
      <c r="H18" s="59"/>
      <c r="I18" s="59"/>
      <c r="J18" s="106"/>
      <c r="L18" s="2"/>
    </row>
    <row r="19" spans="1:16" ht="18" customHeight="1" x14ac:dyDescent="0.25">
      <c r="A19" s="100" t="s">
        <v>0</v>
      </c>
      <c r="B19" s="140">
        <v>2</v>
      </c>
      <c r="C19" s="256" t="s">
        <v>237</v>
      </c>
      <c r="D19" s="256"/>
      <c r="E19" s="256"/>
      <c r="F19" s="256"/>
      <c r="G19" s="256"/>
      <c r="H19" s="256"/>
      <c r="I19" s="256"/>
      <c r="J19" s="257"/>
      <c r="K19" s="19" t="s">
        <v>194</v>
      </c>
    </row>
    <row r="20" spans="1:16" s="1" customFormat="1" ht="3" customHeight="1" x14ac:dyDescent="0.25">
      <c r="A20" s="105"/>
      <c r="B20" s="141"/>
      <c r="C20" s="142"/>
      <c r="D20" s="142"/>
      <c r="E20" s="142"/>
      <c r="F20" s="142"/>
      <c r="G20" s="142"/>
      <c r="H20" s="142"/>
      <c r="I20" s="142"/>
      <c r="J20" s="143"/>
      <c r="L20" s="2"/>
    </row>
    <row r="21" spans="1:16" ht="39.75" customHeight="1" x14ac:dyDescent="0.25">
      <c r="A21" s="100" t="s">
        <v>1</v>
      </c>
      <c r="B21" s="144">
        <v>2.4</v>
      </c>
      <c r="C21" s="256" t="s">
        <v>54</v>
      </c>
      <c r="D21" s="256"/>
      <c r="E21" s="256"/>
      <c r="F21" s="256"/>
      <c r="G21" s="256"/>
      <c r="H21" s="256"/>
      <c r="I21" s="256"/>
      <c r="J21" s="257"/>
      <c r="K21" s="26" t="s">
        <v>195</v>
      </c>
      <c r="L21" s="22"/>
      <c r="M21" s="22"/>
      <c r="N21" s="22"/>
      <c r="O21" s="22"/>
      <c r="P21" s="22"/>
    </row>
    <row r="22" spans="1:16" s="1" customFormat="1" ht="3" customHeight="1" x14ac:dyDescent="0.25">
      <c r="A22" s="103"/>
      <c r="B22" s="96"/>
      <c r="C22" s="127"/>
      <c r="D22" s="127"/>
      <c r="E22" s="127"/>
      <c r="F22" s="127"/>
      <c r="G22" s="127"/>
      <c r="H22" s="127"/>
      <c r="I22" s="127"/>
      <c r="J22" s="145"/>
      <c r="L22" s="2"/>
    </row>
    <row r="23" spans="1:16" ht="30.75" customHeight="1" x14ac:dyDescent="0.25">
      <c r="A23" s="100" t="s">
        <v>2</v>
      </c>
      <c r="B23" s="146" t="s">
        <v>96</v>
      </c>
      <c r="C23" s="256" t="s">
        <v>97</v>
      </c>
      <c r="D23" s="256"/>
      <c r="E23" s="256"/>
      <c r="F23" s="256"/>
      <c r="G23" s="256"/>
      <c r="H23" s="256"/>
      <c r="I23" s="256"/>
      <c r="J23" s="257"/>
      <c r="K23" s="26" t="s">
        <v>203</v>
      </c>
    </row>
    <row r="24" spans="1:16" s="1" customFormat="1" ht="3" customHeight="1" x14ac:dyDescent="0.25">
      <c r="A24" s="105"/>
      <c r="B24" s="147"/>
      <c r="C24" s="147"/>
      <c r="D24" s="147"/>
      <c r="E24" s="147"/>
      <c r="F24" s="147"/>
      <c r="G24" s="147"/>
      <c r="H24" s="147"/>
      <c r="I24" s="147"/>
      <c r="J24" s="148"/>
      <c r="K24" s="2"/>
      <c r="L24" s="2"/>
    </row>
    <row r="25" spans="1:16" ht="121.5" customHeight="1" x14ac:dyDescent="0.25">
      <c r="A25" s="100" t="s">
        <v>13</v>
      </c>
      <c r="B25" s="258" t="s">
        <v>243</v>
      </c>
      <c r="C25" s="258"/>
      <c r="D25" s="258"/>
      <c r="E25" s="258"/>
      <c r="F25" s="258"/>
      <c r="G25" s="258"/>
      <c r="H25" s="258"/>
      <c r="I25" s="258"/>
      <c r="J25" s="259"/>
      <c r="K25" s="27" t="s">
        <v>196</v>
      </c>
      <c r="L25" s="31"/>
      <c r="M25" s="22"/>
      <c r="N25" s="22"/>
      <c r="O25" s="22"/>
      <c r="P25" s="22"/>
    </row>
    <row r="26" spans="1:16" s="1" customFormat="1" ht="3" customHeight="1" x14ac:dyDescent="0.25">
      <c r="A26" s="103"/>
      <c r="B26" s="57"/>
      <c r="C26" s="57"/>
      <c r="D26" s="57"/>
      <c r="E26" s="57"/>
      <c r="F26" s="57"/>
      <c r="G26" s="57"/>
      <c r="H26" s="57"/>
      <c r="I26" s="57"/>
      <c r="J26" s="104"/>
      <c r="K26" s="2"/>
      <c r="L26" s="2"/>
    </row>
    <row r="27" spans="1:16" ht="15.75" customHeight="1" x14ac:dyDescent="0.25">
      <c r="A27" s="205" t="s">
        <v>174</v>
      </c>
      <c r="B27" s="206"/>
      <c r="C27" s="206"/>
      <c r="D27" s="206"/>
      <c r="E27" s="206"/>
      <c r="F27" s="206"/>
      <c r="G27" s="206"/>
      <c r="H27" s="206"/>
      <c r="I27" s="206"/>
      <c r="J27" s="207"/>
    </row>
    <row r="28" spans="1:16" s="1" customFormat="1" ht="3" customHeight="1" x14ac:dyDescent="0.25">
      <c r="A28" s="105"/>
      <c r="B28" s="59"/>
      <c r="C28" s="59"/>
      <c r="D28" s="59"/>
      <c r="E28" s="59"/>
      <c r="F28" s="59"/>
      <c r="G28" s="59"/>
      <c r="H28" s="59"/>
      <c r="I28" s="59"/>
      <c r="J28" s="106"/>
      <c r="K28" s="2"/>
      <c r="L28" s="2"/>
    </row>
    <row r="29" spans="1:16" ht="26.25" customHeight="1" x14ac:dyDescent="0.25">
      <c r="A29" s="100" t="s">
        <v>184</v>
      </c>
      <c r="B29" s="248" t="s">
        <v>192</v>
      </c>
      <c r="C29" s="248"/>
      <c r="D29" s="248"/>
      <c r="E29" s="248"/>
      <c r="F29" s="248"/>
      <c r="G29" s="248"/>
      <c r="H29" s="248"/>
      <c r="I29" s="248"/>
      <c r="J29" s="249"/>
    </row>
    <row r="30" spans="1:16" ht="101.25" customHeight="1" x14ac:dyDescent="0.25">
      <c r="A30" s="107" t="s">
        <v>185</v>
      </c>
      <c r="B30" s="250" t="s">
        <v>193</v>
      </c>
      <c r="C30" s="250"/>
      <c r="D30" s="250"/>
      <c r="E30" s="250"/>
      <c r="F30" s="250"/>
      <c r="G30" s="250"/>
      <c r="H30" s="250"/>
      <c r="I30" s="250"/>
      <c r="J30" s="251"/>
    </row>
    <row r="31" spans="1:16" x14ac:dyDescent="0.25">
      <c r="A31" s="108" t="s">
        <v>219</v>
      </c>
      <c r="B31" s="252" t="s">
        <v>230</v>
      </c>
      <c r="C31" s="252"/>
      <c r="D31" s="252"/>
      <c r="E31" s="252"/>
      <c r="F31" s="252"/>
      <c r="G31" s="252"/>
      <c r="H31" s="252"/>
      <c r="I31" s="252"/>
      <c r="J31" s="253"/>
    </row>
    <row r="32" spans="1:16" s="24" customFormat="1" ht="21.75" hidden="1" customHeight="1" x14ac:dyDescent="0.25">
      <c r="A32" s="109" t="s">
        <v>213</v>
      </c>
      <c r="B32" s="67"/>
      <c r="C32" s="61"/>
      <c r="D32" s="61"/>
      <c r="E32" s="61"/>
      <c r="F32" s="61"/>
      <c r="G32" s="61"/>
      <c r="H32" s="61"/>
      <c r="I32" s="61"/>
      <c r="J32" s="110"/>
    </row>
    <row r="33" spans="1:15" s="1" customFormat="1" ht="3" customHeight="1" x14ac:dyDescent="0.25">
      <c r="A33" s="103"/>
      <c r="B33" s="57"/>
      <c r="C33" s="57"/>
      <c r="D33" s="57"/>
      <c r="E33" s="57"/>
      <c r="F33" s="57"/>
      <c r="G33" s="57"/>
      <c r="H33" s="57"/>
      <c r="I33" s="57"/>
      <c r="J33" s="104"/>
      <c r="K33" s="2"/>
      <c r="L33" s="2"/>
    </row>
    <row r="34" spans="1:15" ht="15.75" customHeight="1" x14ac:dyDescent="0.25">
      <c r="A34" s="234" t="s">
        <v>176</v>
      </c>
      <c r="B34" s="235"/>
      <c r="C34" s="235"/>
      <c r="D34" s="235"/>
      <c r="E34" s="235"/>
      <c r="F34" s="235"/>
      <c r="G34" s="235"/>
      <c r="H34" s="235"/>
      <c r="I34" s="235"/>
      <c r="J34" s="236"/>
    </row>
    <row r="35" spans="1:15" s="1" customFormat="1" ht="3" customHeight="1" x14ac:dyDescent="0.25">
      <c r="A35" s="105"/>
      <c r="B35" s="59"/>
      <c r="C35" s="59"/>
      <c r="D35" s="59"/>
      <c r="E35" s="59"/>
      <c r="F35" s="59"/>
      <c r="G35" s="59"/>
      <c r="H35" s="59"/>
      <c r="I35" s="59"/>
      <c r="J35" s="106"/>
      <c r="K35" s="2"/>
      <c r="L35" s="2"/>
    </row>
    <row r="36" spans="1:15" s="20" customFormat="1" ht="15.75" x14ac:dyDescent="0.25">
      <c r="A36" s="239" t="s">
        <v>175</v>
      </c>
      <c r="B36" s="240"/>
      <c r="C36" s="240"/>
      <c r="D36" s="240"/>
      <c r="E36" s="240"/>
      <c r="F36" s="240"/>
      <c r="G36" s="240"/>
      <c r="H36" s="240"/>
      <c r="I36" s="240"/>
      <c r="J36" s="241"/>
      <c r="K36" s="21"/>
      <c r="L36" s="21"/>
    </row>
    <row r="37" spans="1:15" s="1" customFormat="1" ht="3" customHeight="1" x14ac:dyDescent="0.25">
      <c r="A37" s="105"/>
      <c r="B37" s="59"/>
      <c r="C37" s="59"/>
      <c r="D37" s="59"/>
      <c r="E37" s="59"/>
      <c r="F37" s="59"/>
      <c r="G37" s="59"/>
      <c r="H37" s="59"/>
      <c r="I37" s="59"/>
      <c r="J37" s="106"/>
      <c r="K37" s="2"/>
      <c r="L37" s="2"/>
    </row>
    <row r="38" spans="1:15" ht="15" customHeight="1" x14ac:dyDescent="0.25">
      <c r="A38" s="269" t="s">
        <v>3</v>
      </c>
      <c r="B38" s="270"/>
      <c r="C38" s="267" t="s">
        <v>10</v>
      </c>
      <c r="D38" s="271"/>
      <c r="E38" s="271"/>
      <c r="F38" s="271" t="s">
        <v>4</v>
      </c>
      <c r="G38" s="271"/>
      <c r="H38" s="270"/>
      <c r="I38" s="267" t="s">
        <v>12</v>
      </c>
      <c r="J38" s="268"/>
      <c r="K38" s="29"/>
      <c r="L38" s="24"/>
      <c r="M38" s="32"/>
    </row>
    <row r="39" spans="1:15" x14ac:dyDescent="0.25">
      <c r="A39" s="263">
        <f>1054124406+599669400+662547858</f>
        <v>2316341664</v>
      </c>
      <c r="B39" s="264"/>
      <c r="C39" s="272">
        <f>599669600+1016595188.66+662547858</f>
        <v>2278812646.6599998</v>
      </c>
      <c r="D39" s="273"/>
      <c r="E39" s="274"/>
      <c r="F39" s="272">
        <f>10899498.86+42564866.6+8585611.83</f>
        <v>62049977.289999999</v>
      </c>
      <c r="G39" s="273"/>
      <c r="H39" s="274"/>
      <c r="I39" s="265">
        <f>IF(F39&gt;0,F39/C39,0)</f>
        <v>2.7229082382417502E-2</v>
      </c>
      <c r="J39" s="266"/>
      <c r="K39" s="30"/>
      <c r="L39" s="24"/>
      <c r="M39" s="32"/>
      <c r="N39" s="122"/>
      <c r="O39" s="122"/>
    </row>
    <row r="40" spans="1:15" s="1" customFormat="1" ht="3" customHeight="1" x14ac:dyDescent="0.25">
      <c r="A40" s="105"/>
      <c r="B40" s="59"/>
      <c r="C40" s="59"/>
      <c r="D40" s="59"/>
      <c r="E40" s="59"/>
      <c r="F40" s="59"/>
      <c r="G40" s="59"/>
      <c r="H40" s="59"/>
      <c r="I40" s="59"/>
      <c r="J40" s="106"/>
      <c r="K40" s="2"/>
      <c r="L40" s="2"/>
    </row>
    <row r="41" spans="1:15" s="20" customFormat="1" ht="15.75" x14ac:dyDescent="0.25">
      <c r="A41" s="239" t="s">
        <v>177</v>
      </c>
      <c r="B41" s="240"/>
      <c r="C41" s="240"/>
      <c r="D41" s="240"/>
      <c r="E41" s="240"/>
      <c r="F41" s="240"/>
      <c r="G41" s="240"/>
      <c r="H41" s="240"/>
      <c r="I41" s="240"/>
      <c r="J41" s="241"/>
      <c r="K41" s="25"/>
      <c r="L41" s="21"/>
    </row>
    <row r="42" spans="1:15" s="1" customFormat="1" ht="3" customHeight="1" x14ac:dyDescent="0.25">
      <c r="A42" s="105"/>
      <c r="B42" s="59"/>
      <c r="C42" s="59"/>
      <c r="D42" s="59"/>
      <c r="E42" s="59"/>
      <c r="F42" s="59"/>
      <c r="G42" s="59"/>
      <c r="H42" s="59"/>
      <c r="I42" s="59"/>
      <c r="J42" s="106"/>
      <c r="K42" s="2"/>
      <c r="L42" s="2"/>
    </row>
    <row r="43" spans="1:15" ht="17.25" customHeight="1" x14ac:dyDescent="0.25">
      <c r="A43" s="111"/>
      <c r="B43" s="58"/>
      <c r="C43" s="260" t="s">
        <v>5</v>
      </c>
      <c r="D43" s="261"/>
      <c r="E43" s="254" t="s">
        <v>214</v>
      </c>
      <c r="F43" s="255"/>
      <c r="G43" s="260" t="s">
        <v>14</v>
      </c>
      <c r="H43" s="260"/>
      <c r="I43" s="260" t="s">
        <v>9</v>
      </c>
      <c r="J43" s="262"/>
      <c r="M43" s="28"/>
      <c r="N43" s="28"/>
      <c r="O43" s="28"/>
    </row>
    <row r="44" spans="1:15" ht="25.5" x14ac:dyDescent="0.25">
      <c r="A44" s="112" t="s">
        <v>27</v>
      </c>
      <c r="B44" s="63" t="s">
        <v>26</v>
      </c>
      <c r="C44" s="63" t="s">
        <v>198</v>
      </c>
      <c r="D44" s="63" t="s">
        <v>199</v>
      </c>
      <c r="E44" s="64" t="s">
        <v>218</v>
      </c>
      <c r="F44" s="64" t="s">
        <v>215</v>
      </c>
      <c r="G44" s="65" t="s">
        <v>200</v>
      </c>
      <c r="H44" s="65" t="s">
        <v>201</v>
      </c>
      <c r="I44" s="65" t="s">
        <v>11</v>
      </c>
      <c r="J44" s="113" t="s">
        <v>8</v>
      </c>
      <c r="K44" s="28"/>
      <c r="L44" s="32"/>
      <c r="M44" s="32"/>
      <c r="N44" s="33"/>
    </row>
    <row r="45" spans="1:15" s="24" customFormat="1" ht="75" x14ac:dyDescent="0.25">
      <c r="A45" s="114" t="s">
        <v>232</v>
      </c>
      <c r="B45" s="69" t="s">
        <v>211</v>
      </c>
      <c r="C45" s="181">
        <v>186062556</v>
      </c>
      <c r="D45" s="181">
        <v>1054124406</v>
      </c>
      <c r="E45" s="185">
        <v>44500000</v>
      </c>
      <c r="F45" s="181">
        <v>210824881.19999999</v>
      </c>
      <c r="G45" s="185">
        <v>46754974.490000002</v>
      </c>
      <c r="H45" s="185">
        <v>203474444.22</v>
      </c>
      <c r="I45" s="71">
        <f>+Tabla1[[#This Row],[Física 
(C)]]/Tabla1[[#This Row],[Física
(C )]]</f>
        <v>1.0506735840449439</v>
      </c>
      <c r="J45" s="115">
        <f>+Tabla1[[#This Row],[Financiera 
 (D)]]/Tabla1[[#This Row],[Financiera
(D)]]</f>
        <v>0.96513486957439831</v>
      </c>
      <c r="K45" s="28"/>
      <c r="L45" s="32"/>
      <c r="M45" s="32"/>
      <c r="N45" s="33">
        <f>+Tabla1[[#This Row],[Física 
(C)]]/Tabla1[[#This Row],[Física
(C )]]</f>
        <v>1.0506735840449439</v>
      </c>
      <c r="O45" s="33">
        <f>+Tabla1[[#This Row],[Financiera 
 (D)]]/Tabla1[[#This Row],[Financiera
(D)]]</f>
        <v>0.96513486957439831</v>
      </c>
    </row>
    <row r="46" spans="1:15" s="24" customFormat="1" ht="90" x14ac:dyDescent="0.25">
      <c r="A46" s="114" t="s">
        <v>231</v>
      </c>
      <c r="B46" s="69" t="s">
        <v>248</v>
      </c>
      <c r="C46" s="181">
        <v>148850000</v>
      </c>
      <c r="D46" s="181">
        <v>599669400</v>
      </c>
      <c r="E46" s="185">
        <v>35600000</v>
      </c>
      <c r="F46" s="181">
        <v>119933880</v>
      </c>
      <c r="G46" s="185">
        <v>37403979.590000004</v>
      </c>
      <c r="H46" s="185">
        <v>117813104.89</v>
      </c>
      <c r="I46" s="71">
        <f>+Tabla1[[#This Row],[Física 
(C)]]/Tabla1[[#This Row],[Física
(C )]]</f>
        <v>1.0506735839887642</v>
      </c>
      <c r="J46" s="115">
        <f>+Tabla1[[#This Row],[Financiera 
 (D)]]/Tabla1[[#This Row],[Financiera
(D)]]</f>
        <v>0.98231713082241645</v>
      </c>
      <c r="K46" s="28"/>
      <c r="L46" s="32"/>
      <c r="M46" s="32"/>
      <c r="N46" s="33">
        <f>+Tabla1[[#This Row],[Física 
(C)]]/Tabla1[[#This Row],[Física
(C )]]</f>
        <v>1.0506735839887642</v>
      </c>
      <c r="O46" s="33">
        <f>+Tabla1[[#This Row],[Financiera 
 (D)]]/Tabla1[[#This Row],[Financiera
(D)]]</f>
        <v>0.98231713082241645</v>
      </c>
    </row>
    <row r="47" spans="1:15" s="24" customFormat="1" ht="60" x14ac:dyDescent="0.25">
      <c r="A47" s="170" t="s">
        <v>251</v>
      </c>
      <c r="B47" s="171" t="s">
        <v>252</v>
      </c>
      <c r="C47" s="186">
        <v>0.19539999999999999</v>
      </c>
      <c r="D47" s="187">
        <v>662547858</v>
      </c>
      <c r="E47" s="193">
        <v>6.94</v>
      </c>
      <c r="F47" s="188">
        <v>132509571.59999999</v>
      </c>
      <c r="G47" s="190">
        <v>4.6100000000000003</v>
      </c>
      <c r="H47" s="189">
        <v>11520556.130000001</v>
      </c>
      <c r="I47" s="192">
        <f>+Tabla1[[#This Row],[Física 
(C)]]/Tabla1[[#This Row],[Física
(C )]]</f>
        <v>0.66426512968299711</v>
      </c>
      <c r="J47" s="172">
        <f>+Tabla1[[#This Row],[Financiera 
 (D)]]/Tabla1[[#This Row],[Financiera
(D)]]</f>
        <v>8.6941312924748756E-2</v>
      </c>
      <c r="K47" s="28"/>
      <c r="L47" s="32"/>
      <c r="M47" s="32"/>
      <c r="N47" s="33"/>
      <c r="O47" s="33"/>
    </row>
    <row r="48" spans="1:15" s="1" customFormat="1" x14ac:dyDescent="0.25">
      <c r="A48" s="105"/>
      <c r="B48" s="59"/>
      <c r="C48" s="59"/>
      <c r="D48" s="59"/>
      <c r="E48" s="173"/>
      <c r="F48" s="59"/>
      <c r="G48" s="59"/>
      <c r="H48" s="59"/>
      <c r="I48" s="59"/>
      <c r="J48" s="106"/>
      <c r="K48" s="2"/>
      <c r="L48" s="2"/>
    </row>
    <row r="49" spans="1:15" ht="15.75" customHeight="1" x14ac:dyDescent="0.25">
      <c r="A49" s="205" t="s">
        <v>178</v>
      </c>
      <c r="B49" s="206"/>
      <c r="C49" s="206"/>
      <c r="D49" s="206"/>
      <c r="E49" s="206"/>
      <c r="F49" s="206"/>
      <c r="G49" s="206"/>
      <c r="H49" s="206"/>
      <c r="I49" s="206"/>
      <c r="J49" s="207"/>
    </row>
    <row r="50" spans="1:15" s="1" customFormat="1" ht="3" customHeight="1" x14ac:dyDescent="0.25">
      <c r="A50" s="105"/>
      <c r="B50" s="59"/>
      <c r="C50" s="59"/>
      <c r="D50" s="59"/>
      <c r="E50" s="59"/>
      <c r="F50" s="59"/>
      <c r="G50" s="59"/>
      <c r="H50" s="59"/>
      <c r="I50" s="59"/>
      <c r="J50" s="106"/>
      <c r="K50" s="2"/>
      <c r="L50" s="2"/>
    </row>
    <row r="51" spans="1:15" s="20" customFormat="1" ht="15.75" x14ac:dyDescent="0.25">
      <c r="A51" s="239" t="s">
        <v>179</v>
      </c>
      <c r="B51" s="240"/>
      <c r="C51" s="240"/>
      <c r="D51" s="240"/>
      <c r="E51" s="240"/>
      <c r="F51" s="240"/>
      <c r="G51" s="240"/>
      <c r="H51" s="240"/>
      <c r="I51" s="240"/>
      <c r="J51" s="241"/>
      <c r="K51" s="21"/>
      <c r="L51" s="21"/>
    </row>
    <row r="52" spans="1:15" s="1" customFormat="1" ht="3" customHeight="1" x14ac:dyDescent="0.25">
      <c r="A52" s="103"/>
      <c r="B52" s="57"/>
      <c r="C52" s="57"/>
      <c r="D52" s="57"/>
      <c r="E52" s="57"/>
      <c r="F52" s="57"/>
      <c r="G52" s="57"/>
      <c r="H52" s="57"/>
      <c r="I52" s="57"/>
      <c r="J52" s="104"/>
      <c r="K52" s="2"/>
      <c r="L52" s="2"/>
    </row>
    <row r="53" spans="1:15" s="1" customFormat="1" ht="36" customHeight="1" x14ac:dyDescent="0.25">
      <c r="A53" s="149" t="s">
        <v>180</v>
      </c>
      <c r="B53" s="194" t="s">
        <v>232</v>
      </c>
      <c r="C53" s="194"/>
      <c r="D53" s="194"/>
      <c r="E53" s="194"/>
      <c r="F53" s="194"/>
      <c r="G53" s="194"/>
      <c r="H53" s="194"/>
      <c r="I53" s="194"/>
      <c r="J53" s="195"/>
      <c r="K53" s="2"/>
      <c r="L53" s="2"/>
      <c r="O53" s="155"/>
    </row>
    <row r="54" spans="1:15" s="1" customFormat="1" ht="36" customHeight="1" x14ac:dyDescent="0.25">
      <c r="A54" s="149" t="s">
        <v>181</v>
      </c>
      <c r="B54" s="210" t="s">
        <v>247</v>
      </c>
      <c r="C54" s="210"/>
      <c r="D54" s="210"/>
      <c r="E54" s="210"/>
      <c r="F54" s="210"/>
      <c r="G54" s="210"/>
      <c r="H54" s="210"/>
      <c r="I54" s="210"/>
      <c r="J54" s="211"/>
      <c r="K54" s="2"/>
      <c r="L54" s="2"/>
    </row>
    <row r="55" spans="1:15" s="1" customFormat="1" ht="50.25" customHeight="1" x14ac:dyDescent="0.25">
      <c r="A55" s="149" t="s">
        <v>7</v>
      </c>
      <c r="B55" s="194" t="s">
        <v>265</v>
      </c>
      <c r="C55" s="194"/>
      <c r="D55" s="194"/>
      <c r="E55" s="194"/>
      <c r="F55" s="194"/>
      <c r="G55" s="194"/>
      <c r="H55" s="194"/>
      <c r="I55" s="194"/>
      <c r="J55" s="195"/>
      <c r="K55" s="2"/>
      <c r="L55" s="2"/>
    </row>
    <row r="56" spans="1:15" s="1" customFormat="1" ht="69.75" customHeight="1" x14ac:dyDescent="0.25">
      <c r="A56" s="150" t="s">
        <v>6</v>
      </c>
      <c r="B56" s="208" t="s">
        <v>270</v>
      </c>
      <c r="C56" s="208"/>
      <c r="D56" s="208"/>
      <c r="E56" s="208"/>
      <c r="F56" s="208"/>
      <c r="G56" s="208"/>
      <c r="H56" s="208"/>
      <c r="I56" s="208"/>
      <c r="J56" s="209"/>
      <c r="K56" s="2"/>
      <c r="L56" s="2"/>
    </row>
    <row r="57" spans="1:15" ht="29.25" customHeight="1" x14ac:dyDescent="0.25">
      <c r="A57" s="150" t="s">
        <v>180</v>
      </c>
      <c r="B57" s="168" t="s">
        <v>244</v>
      </c>
      <c r="C57" s="168"/>
      <c r="D57" s="168"/>
      <c r="E57" s="168"/>
      <c r="F57" s="168"/>
      <c r="G57" s="168"/>
      <c r="H57" s="168"/>
      <c r="I57" s="168"/>
      <c r="J57" s="169"/>
    </row>
    <row r="58" spans="1:15" ht="39" customHeight="1" x14ac:dyDescent="0.25">
      <c r="A58" s="149" t="s">
        <v>181</v>
      </c>
      <c r="B58" s="210" t="s">
        <v>269</v>
      </c>
      <c r="C58" s="210"/>
      <c r="D58" s="210"/>
      <c r="E58" s="210"/>
      <c r="F58" s="210"/>
      <c r="G58" s="210"/>
      <c r="H58" s="210"/>
      <c r="I58" s="210"/>
      <c r="J58" s="211"/>
    </row>
    <row r="59" spans="1:15" ht="47.25" customHeight="1" x14ac:dyDescent="0.25">
      <c r="A59" s="149" t="s">
        <v>7</v>
      </c>
      <c r="B59" s="194" t="s">
        <v>266</v>
      </c>
      <c r="C59" s="194"/>
      <c r="D59" s="194"/>
      <c r="E59" s="194"/>
      <c r="F59" s="194"/>
      <c r="G59" s="194"/>
      <c r="H59" s="194"/>
      <c r="I59" s="194"/>
      <c r="J59" s="195"/>
      <c r="K59" s="23"/>
    </row>
    <row r="60" spans="1:15" ht="61.15" customHeight="1" x14ac:dyDescent="0.25">
      <c r="A60" s="150" t="s">
        <v>6</v>
      </c>
      <c r="B60" s="208" t="s">
        <v>268</v>
      </c>
      <c r="C60" s="208"/>
      <c r="D60" s="208"/>
      <c r="E60" s="208"/>
      <c r="F60" s="208"/>
      <c r="G60" s="208"/>
      <c r="H60" s="208"/>
      <c r="I60" s="208"/>
      <c r="J60" s="209"/>
    </row>
    <row r="61" spans="1:15" s="24" customFormat="1" ht="61.15" customHeight="1" x14ac:dyDescent="0.25">
      <c r="A61" s="149" t="s">
        <v>180</v>
      </c>
      <c r="B61" s="194" t="s">
        <v>253</v>
      </c>
      <c r="C61" s="194"/>
      <c r="D61" s="194"/>
      <c r="E61" s="194"/>
      <c r="F61" s="194"/>
      <c r="G61" s="194"/>
      <c r="H61" s="194"/>
      <c r="I61" s="194"/>
      <c r="J61" s="195"/>
    </row>
    <row r="62" spans="1:15" s="24" customFormat="1" ht="61.15" customHeight="1" x14ac:dyDescent="0.25">
      <c r="A62" s="149" t="s">
        <v>181</v>
      </c>
      <c r="B62" s="210" t="s">
        <v>254</v>
      </c>
      <c r="C62" s="210"/>
      <c r="D62" s="210"/>
      <c r="E62" s="210"/>
      <c r="F62" s="210"/>
      <c r="G62" s="210"/>
      <c r="H62" s="210"/>
      <c r="I62" s="210"/>
      <c r="J62" s="211"/>
    </row>
    <row r="63" spans="1:15" s="24" customFormat="1" ht="61.15" customHeight="1" x14ac:dyDescent="0.25">
      <c r="A63" s="149" t="s">
        <v>7</v>
      </c>
      <c r="B63" s="194" t="s">
        <v>267</v>
      </c>
      <c r="C63" s="194"/>
      <c r="D63" s="194"/>
      <c r="E63" s="194"/>
      <c r="F63" s="194"/>
      <c r="G63" s="194"/>
      <c r="H63" s="194"/>
      <c r="I63" s="194"/>
      <c r="J63" s="195"/>
    </row>
    <row r="64" spans="1:15" s="1" customFormat="1" ht="30" x14ac:dyDescent="0.25">
      <c r="A64" s="150" t="s">
        <v>6</v>
      </c>
      <c r="B64" s="208" t="s">
        <v>271</v>
      </c>
      <c r="C64" s="208"/>
      <c r="D64" s="208"/>
      <c r="E64" s="208"/>
      <c r="F64" s="208"/>
      <c r="G64" s="208"/>
      <c r="H64" s="208"/>
      <c r="I64" s="208"/>
      <c r="J64" s="209"/>
      <c r="K64" s="2"/>
      <c r="L64" s="2"/>
    </row>
    <row r="65" spans="1:12" ht="15.75" customHeight="1" x14ac:dyDescent="0.25">
      <c r="A65" s="205" t="s">
        <v>220</v>
      </c>
      <c r="B65" s="206"/>
      <c r="C65" s="206"/>
      <c r="D65" s="206"/>
      <c r="E65" s="206"/>
      <c r="F65" s="206"/>
      <c r="G65" s="206"/>
      <c r="H65" s="206"/>
      <c r="I65" s="206"/>
      <c r="J65" s="207"/>
    </row>
    <row r="66" spans="1:12" s="1" customFormat="1" ht="3" customHeight="1" x14ac:dyDescent="0.25">
      <c r="A66" s="105"/>
      <c r="B66" s="59"/>
      <c r="C66" s="59"/>
      <c r="D66" s="59"/>
      <c r="E66" s="59"/>
      <c r="F66" s="59"/>
      <c r="G66" s="59"/>
      <c r="H66" s="59"/>
      <c r="I66" s="59"/>
      <c r="J66" s="106"/>
      <c r="K66" s="2"/>
      <c r="L66" s="2"/>
    </row>
    <row r="67" spans="1:12" s="20" customFormat="1" ht="33" customHeight="1" x14ac:dyDescent="0.25">
      <c r="A67" s="199" t="s">
        <v>183</v>
      </c>
      <c r="B67" s="200"/>
      <c r="C67" s="200"/>
      <c r="D67" s="200"/>
      <c r="E67" s="200"/>
      <c r="F67" s="200"/>
      <c r="G67" s="200"/>
      <c r="H67" s="200"/>
      <c r="I67" s="200"/>
      <c r="J67" s="201"/>
      <c r="K67" s="21"/>
      <c r="L67" s="21"/>
    </row>
    <row r="68" spans="1:12" s="1" customFormat="1" ht="3" customHeight="1" x14ac:dyDescent="0.25">
      <c r="A68" s="103"/>
      <c r="B68" s="57"/>
      <c r="C68" s="57"/>
      <c r="D68" s="57"/>
      <c r="E68" s="57"/>
      <c r="F68" s="57"/>
      <c r="G68" s="57"/>
      <c r="H68" s="57"/>
      <c r="I68" s="57"/>
      <c r="J68" s="104"/>
      <c r="K68" s="2"/>
      <c r="L68" s="2"/>
    </row>
    <row r="69" spans="1:12" ht="48.75" customHeight="1" thickBot="1" x14ac:dyDescent="0.3">
      <c r="A69" s="202"/>
      <c r="B69" s="203"/>
      <c r="C69" s="203"/>
      <c r="D69" s="203"/>
      <c r="E69" s="203"/>
      <c r="F69" s="203"/>
      <c r="G69" s="203"/>
      <c r="H69" s="203"/>
      <c r="I69" s="203"/>
      <c r="J69" s="204"/>
    </row>
    <row r="70" spans="1:12" ht="14.25" customHeight="1" thickTop="1" x14ac:dyDescent="0.25">
      <c r="A70" s="198" t="s">
        <v>221</v>
      </c>
      <c r="B70" s="198"/>
      <c r="C70" s="198"/>
      <c r="D70" s="198"/>
      <c r="E70" s="198"/>
      <c r="F70" s="198"/>
      <c r="G70" s="198"/>
      <c r="H70" s="198"/>
      <c r="I70" s="198"/>
      <c r="J70" s="198"/>
    </row>
    <row r="71" spans="1:12" s="34" customFormat="1" x14ac:dyDescent="0.25"/>
    <row r="72" spans="1:12" s="34" customFormat="1" ht="79.5" customHeight="1" x14ac:dyDescent="0.25"/>
    <row r="73" spans="1:12" s="34" customFormat="1" x14ac:dyDescent="0.25"/>
    <row r="74" spans="1:12" s="34" customFormat="1" x14ac:dyDescent="0.25"/>
    <row r="75" spans="1:12" s="34" customFormat="1" x14ac:dyDescent="0.25"/>
    <row r="76" spans="1:12" s="34" customFormat="1" x14ac:dyDescent="0.25"/>
    <row r="77" spans="1:12" s="34" customFormat="1" x14ac:dyDescent="0.25"/>
    <row r="78" spans="1:12" s="34" customFormat="1" x14ac:dyDescent="0.25"/>
    <row r="88" spans="2:10" x14ac:dyDescent="0.25">
      <c r="B88" s="194"/>
      <c r="C88" s="194"/>
      <c r="D88" s="194"/>
      <c r="E88" s="194"/>
      <c r="F88" s="194"/>
      <c r="G88" s="194"/>
      <c r="H88" s="194"/>
      <c r="I88" s="194"/>
      <c r="J88" s="195"/>
    </row>
    <row r="89" spans="2:10" x14ac:dyDescent="0.25">
      <c r="B89" s="196"/>
      <c r="C89" s="196"/>
      <c r="D89" s="196"/>
      <c r="E89" s="196"/>
      <c r="F89" s="196"/>
      <c r="G89" s="196"/>
      <c r="H89" s="196"/>
      <c r="I89" s="196"/>
      <c r="J89" s="197"/>
    </row>
    <row r="90" spans="2:10" x14ac:dyDescent="0.25">
      <c r="B90" s="194"/>
      <c r="C90" s="194"/>
      <c r="D90" s="194"/>
      <c r="E90" s="194"/>
      <c r="F90" s="194"/>
      <c r="G90" s="194"/>
      <c r="H90" s="194"/>
      <c r="I90" s="194"/>
      <c r="J90" s="195"/>
    </row>
    <row r="91" spans="2:10" x14ac:dyDescent="0.25">
      <c r="B91" s="196"/>
      <c r="C91" s="196"/>
      <c r="D91" s="196"/>
      <c r="E91" s="196"/>
      <c r="F91" s="196"/>
      <c r="G91" s="196"/>
      <c r="H91" s="196"/>
      <c r="I91" s="196"/>
      <c r="J91" s="197"/>
    </row>
    <row r="93" spans="2:10" x14ac:dyDescent="0.25">
      <c r="B93" s="152"/>
      <c r="C93" s="152"/>
      <c r="D93" s="152"/>
      <c r="E93" s="152"/>
      <c r="F93" s="152"/>
      <c r="G93" s="152"/>
      <c r="H93" s="152"/>
      <c r="I93" s="152"/>
      <c r="J93" s="153"/>
    </row>
    <row r="94" spans="2:10" x14ac:dyDescent="0.25">
      <c r="B94" s="196"/>
      <c r="C94" s="196"/>
      <c r="D94" s="196"/>
      <c r="E94" s="196"/>
      <c r="F94" s="196"/>
      <c r="G94" s="196"/>
      <c r="H94" s="196"/>
      <c r="I94" s="196"/>
      <c r="J94" s="197"/>
    </row>
    <row r="95" spans="2:10" x14ac:dyDescent="0.25">
      <c r="B95" s="194"/>
      <c r="C95" s="194"/>
      <c r="D95" s="194"/>
      <c r="E95" s="194"/>
      <c r="F95" s="194"/>
      <c r="G95" s="194"/>
      <c r="H95" s="194"/>
      <c r="I95" s="194"/>
      <c r="J95" s="195"/>
    </row>
    <row r="96" spans="2:10" x14ac:dyDescent="0.25">
      <c r="B96" s="196"/>
      <c r="C96" s="196"/>
      <c r="D96" s="196"/>
      <c r="E96" s="196"/>
      <c r="F96" s="196"/>
      <c r="G96" s="196"/>
      <c r="H96" s="196"/>
      <c r="I96" s="196"/>
      <c r="J96" s="197"/>
    </row>
  </sheetData>
  <sheetProtection formatCells="0" formatColumns="0" formatRows="0" insertRows="0" deleteRows="0" pivotTables="0"/>
  <mergeCells count="63">
    <mergeCell ref="B64:J64"/>
    <mergeCell ref="B14:J14"/>
    <mergeCell ref="I43:J43"/>
    <mergeCell ref="B58:J58"/>
    <mergeCell ref="A39:B39"/>
    <mergeCell ref="I39:J39"/>
    <mergeCell ref="I38:J38"/>
    <mergeCell ref="A38:B38"/>
    <mergeCell ref="C38:E38"/>
    <mergeCell ref="C39:E39"/>
    <mergeCell ref="F38:H38"/>
    <mergeCell ref="F39:H39"/>
    <mergeCell ref="B55:J55"/>
    <mergeCell ref="B54:J54"/>
    <mergeCell ref="B56:J56"/>
    <mergeCell ref="A41:J41"/>
    <mergeCell ref="B59:J59"/>
    <mergeCell ref="E43:F43"/>
    <mergeCell ref="A34:J34"/>
    <mergeCell ref="C19:J19"/>
    <mergeCell ref="C21:J21"/>
    <mergeCell ref="C23:J23"/>
    <mergeCell ref="A27:J27"/>
    <mergeCell ref="B25:J25"/>
    <mergeCell ref="A36:J36"/>
    <mergeCell ref="A49:J49"/>
    <mergeCell ref="G43:H43"/>
    <mergeCell ref="C43:D43"/>
    <mergeCell ref="A51:J51"/>
    <mergeCell ref="A17:J17"/>
    <mergeCell ref="B15:J15"/>
    <mergeCell ref="B29:J29"/>
    <mergeCell ref="B30:J30"/>
    <mergeCell ref="B31:J31"/>
    <mergeCell ref="B11:J11"/>
    <mergeCell ref="B1:J1"/>
    <mergeCell ref="D2:H2"/>
    <mergeCell ref="D3:H3"/>
    <mergeCell ref="B2:C2"/>
    <mergeCell ref="B3:C3"/>
    <mergeCell ref="A4:J4"/>
    <mergeCell ref="A5:J5"/>
    <mergeCell ref="A6:J6"/>
    <mergeCell ref="A7:J7"/>
    <mergeCell ref="A8:J8"/>
    <mergeCell ref="A9:J9"/>
    <mergeCell ref="A10:J10"/>
    <mergeCell ref="B95:J95"/>
    <mergeCell ref="B96:J96"/>
    <mergeCell ref="B53:J53"/>
    <mergeCell ref="B88:J88"/>
    <mergeCell ref="B89:J89"/>
    <mergeCell ref="B90:J90"/>
    <mergeCell ref="B91:J91"/>
    <mergeCell ref="B94:J94"/>
    <mergeCell ref="A70:J70"/>
    <mergeCell ref="A67:J67"/>
    <mergeCell ref="A69:J69"/>
    <mergeCell ref="A65:J65"/>
    <mergeCell ref="B60:J60"/>
    <mergeCell ref="B61:J61"/>
    <mergeCell ref="B62:J62"/>
    <mergeCell ref="B63:J63"/>
  </mergeCells>
  <dataValidations xWindow="583" yWindow="648" count="12">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3:J53 B88:J88 B61:J61"/>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7"/>
    <dataValidation allowBlank="1" showInputMessage="1" showErrorMessage="1" prompt="Nombre del indicador" sqref="B44:B47"/>
    <dataValidation allowBlank="1" showInputMessage="1" showErrorMessage="1" prompt="Meta anual del indicador" sqref="E44 C44:C47 E47"/>
    <dataValidation allowBlank="1" showInputMessage="1" showErrorMessage="1" prompt="Monto presupuestado para el producto" sqref="F44 E45:F45 D44:D47"/>
    <dataValidation allowBlank="1" showInputMessage="1" showErrorMessage="1" prompt="Meta alcanzada en el trimestre" sqref="G44:G47 H45:H46"/>
    <dataValidation allowBlank="1" showInputMessage="1" showErrorMessage="1" prompt="Monto ejecutado en el trimestre" sqref="H44 H47"/>
  </dataValidations>
  <printOptions horizontalCentered="1"/>
  <pageMargins left="0.70866141732283505" right="0.70866141732283505" top="0.74803149606299202" bottom="0.74803149606299202" header="0.31496062992126" footer="0.31496062992126"/>
  <pageSetup scale="50" orientation="portrait" r:id="rId1"/>
  <headerFooter alignWithMargins="0">
    <oddFooter>&amp;RPágina &amp;P</oddFooter>
  </headerFooter>
  <drawing r:id="rId2"/>
  <tableParts count="1">
    <tablePart r:id="rId3"/>
  </tableParts>
  <extLst>
    <ext xmlns:x14="http://schemas.microsoft.com/office/spreadsheetml/2009/9/main" uri="{CCE6A557-97BC-4b89-ADB6-D9C93CAAB3DF}">
      <x14:dataValidations xmlns:xm="http://schemas.microsoft.com/office/excel/2006/main" xWindow="583" yWindow="6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76"/>
  <sheetViews>
    <sheetView showGridLines="0" view="pageBreakPreview" topLeftCell="A49" zoomScale="80" zoomScaleNormal="90" zoomScaleSheetLayoutView="80" workbookViewId="0">
      <selection activeCell="B54" sqref="B54:J54"/>
    </sheetView>
  </sheetViews>
  <sheetFormatPr baseColWidth="10" defaultColWidth="11.42578125" defaultRowHeight="15" x14ac:dyDescent="0.25"/>
  <cols>
    <col min="1" max="1" width="43.28515625" style="34" customWidth="1"/>
    <col min="2" max="2" width="29.7109375" style="34" customWidth="1"/>
    <col min="3" max="3" width="18.140625" style="34" customWidth="1"/>
    <col min="4" max="4" width="20.85546875" style="34" customWidth="1"/>
    <col min="5" max="5" width="16.5703125" style="34" customWidth="1"/>
    <col min="6" max="6" width="17.42578125" style="34" customWidth="1"/>
    <col min="7" max="7" width="17.140625" style="34" customWidth="1"/>
    <col min="8" max="8" width="18.140625" style="34" customWidth="1"/>
    <col min="9" max="11" width="21.140625" style="34" customWidth="1"/>
    <col min="12" max="12" width="26.140625" style="34" customWidth="1"/>
    <col min="13" max="13" width="20.42578125" style="119" bestFit="1" customWidth="1"/>
    <col min="14" max="14" width="17.5703125" style="34" bestFit="1" customWidth="1"/>
    <col min="15" max="15" width="16.140625" style="34" bestFit="1" customWidth="1"/>
    <col min="16" max="16" width="15.28515625" style="34" bestFit="1" customWidth="1"/>
    <col min="17" max="17" width="15.140625" style="34" bestFit="1" customWidth="1"/>
    <col min="18" max="16384" width="11.42578125" style="34"/>
  </cols>
  <sheetData>
    <row r="1" spans="1:13" s="20" customFormat="1" ht="27.75" customHeight="1" thickBot="1" x14ac:dyDescent="0.3">
      <c r="A1" s="87"/>
      <c r="B1" s="309" t="s">
        <v>188</v>
      </c>
      <c r="C1" s="310"/>
      <c r="D1" s="310"/>
      <c r="E1" s="310"/>
      <c r="F1" s="310"/>
      <c r="G1" s="310"/>
      <c r="H1" s="310"/>
      <c r="I1" s="310"/>
      <c r="J1" s="311"/>
      <c r="M1" s="118"/>
    </row>
    <row r="2" spans="1:13" s="20" customFormat="1" ht="21" customHeight="1" thickBot="1" x14ac:dyDescent="0.3">
      <c r="A2" s="88"/>
      <c r="B2" s="312" t="s">
        <v>15</v>
      </c>
      <c r="C2" s="313"/>
      <c r="D2" s="312" t="s">
        <v>16</v>
      </c>
      <c r="E2" s="313"/>
      <c r="F2" s="313"/>
      <c r="G2" s="313"/>
      <c r="H2" s="314"/>
      <c r="I2" s="72" t="s">
        <v>17</v>
      </c>
      <c r="J2" s="89" t="s">
        <v>18</v>
      </c>
      <c r="M2" s="118"/>
    </row>
    <row r="3" spans="1:13" s="20" customFormat="1" ht="54" customHeight="1" x14ac:dyDescent="0.25">
      <c r="A3" s="88"/>
      <c r="B3" s="315" t="s">
        <v>19</v>
      </c>
      <c r="C3" s="316"/>
      <c r="D3" s="315" t="s">
        <v>224</v>
      </c>
      <c r="E3" s="316"/>
      <c r="F3" s="316"/>
      <c r="G3" s="316"/>
      <c r="H3" s="317"/>
      <c r="I3" s="98">
        <v>43846</v>
      </c>
      <c r="J3" s="99">
        <v>5</v>
      </c>
      <c r="M3" s="118"/>
    </row>
    <row r="4" spans="1:13" s="20" customFormat="1" ht="3" customHeight="1" x14ac:dyDescent="0.25">
      <c r="A4" s="318"/>
      <c r="B4" s="319"/>
      <c r="C4" s="319"/>
      <c r="D4" s="319"/>
      <c r="E4" s="319"/>
      <c r="F4" s="319"/>
      <c r="G4" s="319"/>
      <c r="H4" s="319"/>
      <c r="I4" s="319"/>
      <c r="J4" s="320"/>
      <c r="M4" s="118"/>
    </row>
    <row r="5" spans="1:13" s="20" customFormat="1" ht="3" customHeight="1" x14ac:dyDescent="0.25">
      <c r="A5" s="321"/>
      <c r="B5" s="322"/>
      <c r="C5" s="322"/>
      <c r="D5" s="322"/>
      <c r="E5" s="322"/>
      <c r="F5" s="322"/>
      <c r="G5" s="322"/>
      <c r="H5" s="322"/>
      <c r="I5" s="322"/>
      <c r="J5" s="323"/>
      <c r="M5" s="118"/>
    </row>
    <row r="6" spans="1:13" s="20" customFormat="1" ht="3" customHeight="1" x14ac:dyDescent="0.25">
      <c r="A6" s="324"/>
      <c r="B6" s="325"/>
      <c r="C6" s="325"/>
      <c r="D6" s="325"/>
      <c r="E6" s="325"/>
      <c r="F6" s="325"/>
      <c r="G6" s="325"/>
      <c r="H6" s="325"/>
      <c r="I6" s="325"/>
      <c r="J6" s="326"/>
      <c r="M6" s="118"/>
    </row>
    <row r="7" spans="1:13" s="20" customFormat="1" x14ac:dyDescent="0.25">
      <c r="A7" s="290" t="s">
        <v>202</v>
      </c>
      <c r="B7" s="291"/>
      <c r="C7" s="291"/>
      <c r="D7" s="291"/>
      <c r="E7" s="291"/>
      <c r="F7" s="291"/>
      <c r="G7" s="291"/>
      <c r="H7" s="291"/>
      <c r="I7" s="291"/>
      <c r="J7" s="292"/>
      <c r="M7" s="118"/>
    </row>
    <row r="8" spans="1:13" s="20" customFormat="1" ht="3" customHeight="1" x14ac:dyDescent="0.25">
      <c r="A8" s="324"/>
      <c r="B8" s="325"/>
      <c r="C8" s="325"/>
      <c r="D8" s="325"/>
      <c r="E8" s="325"/>
      <c r="F8" s="325"/>
      <c r="G8" s="325"/>
      <c r="H8" s="325"/>
      <c r="I8" s="325"/>
      <c r="J8" s="326"/>
      <c r="M8" s="118"/>
    </row>
    <row r="9" spans="1:13" s="20" customFormat="1" x14ac:dyDescent="0.25">
      <c r="A9" s="279" t="s">
        <v>20</v>
      </c>
      <c r="B9" s="280"/>
      <c r="C9" s="280"/>
      <c r="D9" s="280"/>
      <c r="E9" s="280"/>
      <c r="F9" s="280"/>
      <c r="G9" s="280"/>
      <c r="H9" s="280"/>
      <c r="I9" s="280"/>
      <c r="J9" s="281"/>
      <c r="M9" s="118"/>
    </row>
    <row r="10" spans="1:13" s="20" customFormat="1" ht="3" customHeight="1" x14ac:dyDescent="0.25">
      <c r="A10" s="307"/>
      <c r="B10" s="243"/>
      <c r="C10" s="243"/>
      <c r="D10" s="243"/>
      <c r="E10" s="243"/>
      <c r="F10" s="243"/>
      <c r="G10" s="243"/>
      <c r="H10" s="243"/>
      <c r="I10" s="243"/>
      <c r="J10" s="308"/>
      <c r="M10" s="118"/>
    </row>
    <row r="11" spans="1:13" ht="15" customHeight="1" x14ac:dyDescent="0.25">
      <c r="A11" s="73" t="s">
        <v>21</v>
      </c>
      <c r="B11" s="212" t="s">
        <v>225</v>
      </c>
      <c r="C11" s="213"/>
      <c r="D11" s="213"/>
      <c r="E11" s="213"/>
      <c r="F11" s="213"/>
      <c r="G11" s="213"/>
      <c r="H11" s="213"/>
      <c r="I11" s="213"/>
      <c r="J11" s="214"/>
      <c r="K11" s="20"/>
      <c r="L11" s="20"/>
    </row>
    <row r="12" spans="1:13" s="20" customFormat="1" x14ac:dyDescent="0.25">
      <c r="A12" s="53" t="s">
        <v>197</v>
      </c>
      <c r="B12" s="54" t="s">
        <v>226</v>
      </c>
      <c r="C12" s="55"/>
      <c r="D12" s="55"/>
      <c r="E12" s="55"/>
      <c r="F12" s="55"/>
      <c r="G12" s="55"/>
      <c r="H12" s="55"/>
      <c r="I12" s="55"/>
      <c r="J12" s="102"/>
      <c r="M12" s="118"/>
    </row>
    <row r="13" spans="1:13" s="20" customFormat="1" ht="15" customHeight="1" x14ac:dyDescent="0.25">
      <c r="A13" s="53" t="s">
        <v>212</v>
      </c>
      <c r="B13" s="56" t="s">
        <v>227</v>
      </c>
      <c r="C13" s="55"/>
      <c r="D13" s="55"/>
      <c r="E13" s="55"/>
      <c r="F13" s="55"/>
      <c r="G13" s="55"/>
      <c r="H13" s="55"/>
      <c r="I13" s="55"/>
      <c r="J13" s="102"/>
      <c r="M13" s="118"/>
    </row>
    <row r="14" spans="1:13" ht="41.25" customHeight="1" x14ac:dyDescent="0.25">
      <c r="A14" s="73" t="s">
        <v>186</v>
      </c>
      <c r="B14" s="245" t="s">
        <v>228</v>
      </c>
      <c r="C14" s="246"/>
      <c r="D14" s="246"/>
      <c r="E14" s="246"/>
      <c r="F14" s="246"/>
      <c r="G14" s="246"/>
      <c r="H14" s="246"/>
      <c r="I14" s="246"/>
      <c r="J14" s="247"/>
    </row>
    <row r="15" spans="1:13" ht="51.75" customHeight="1" x14ac:dyDescent="0.25">
      <c r="A15" s="73" t="s">
        <v>187</v>
      </c>
      <c r="B15" s="245" t="s">
        <v>229</v>
      </c>
      <c r="C15" s="246"/>
      <c r="D15" s="246"/>
      <c r="E15" s="246"/>
      <c r="F15" s="246"/>
      <c r="G15" s="246"/>
      <c r="H15" s="246"/>
      <c r="I15" s="246"/>
      <c r="J15" s="247"/>
    </row>
    <row r="16" spans="1:13" s="20" customFormat="1" ht="3" customHeight="1" x14ac:dyDescent="0.25">
      <c r="A16" s="76"/>
      <c r="B16" s="92"/>
      <c r="C16" s="92"/>
      <c r="D16" s="92"/>
      <c r="E16" s="92"/>
      <c r="F16" s="92"/>
      <c r="G16" s="92"/>
      <c r="H16" s="92"/>
      <c r="I16" s="92"/>
      <c r="J16" s="75"/>
      <c r="M16" s="118"/>
    </row>
    <row r="17" spans="1:16" ht="18.75" customHeight="1" x14ac:dyDescent="0.25">
      <c r="A17" s="290" t="s">
        <v>22</v>
      </c>
      <c r="B17" s="291"/>
      <c r="C17" s="291"/>
      <c r="D17" s="291"/>
      <c r="E17" s="291"/>
      <c r="F17" s="291"/>
      <c r="G17" s="291"/>
      <c r="H17" s="291"/>
      <c r="I17" s="291"/>
      <c r="J17" s="292"/>
    </row>
    <row r="18" spans="1:16" s="20" customFormat="1" ht="3" customHeight="1" x14ac:dyDescent="0.25">
      <c r="A18" s="74"/>
      <c r="B18" s="93"/>
      <c r="C18" s="93"/>
      <c r="D18" s="93"/>
      <c r="E18" s="93"/>
      <c r="F18" s="93"/>
      <c r="G18" s="93"/>
      <c r="H18" s="93"/>
      <c r="I18" s="93"/>
      <c r="J18" s="77"/>
      <c r="M18" s="118"/>
    </row>
    <row r="19" spans="1:16" x14ac:dyDescent="0.25">
      <c r="A19" s="73" t="s">
        <v>0</v>
      </c>
      <c r="B19" s="130">
        <v>2</v>
      </c>
      <c r="C19" s="303" t="s">
        <v>237</v>
      </c>
      <c r="D19" s="303"/>
      <c r="E19" s="303"/>
      <c r="F19" s="303"/>
      <c r="G19" s="303"/>
      <c r="H19" s="303"/>
      <c r="I19" s="303"/>
      <c r="J19" s="303"/>
    </row>
    <row r="20" spans="1:16" s="20" customFormat="1" ht="3" customHeight="1" x14ac:dyDescent="0.25">
      <c r="A20" s="74"/>
      <c r="B20" s="131">
        <v>2.4</v>
      </c>
      <c r="C20" s="131"/>
      <c r="D20" s="131"/>
      <c r="E20" s="131"/>
      <c r="F20" s="131"/>
      <c r="G20" s="131"/>
      <c r="H20" s="131"/>
      <c r="I20" s="131"/>
      <c r="J20" s="132"/>
      <c r="M20" s="118"/>
    </row>
    <row r="21" spans="1:16" x14ac:dyDescent="0.25">
      <c r="A21" s="73" t="s">
        <v>1</v>
      </c>
      <c r="B21" s="133">
        <v>2.4</v>
      </c>
      <c r="C21" s="303" t="s">
        <v>54</v>
      </c>
      <c r="D21" s="303"/>
      <c r="E21" s="303"/>
      <c r="F21" s="303"/>
      <c r="G21" s="303"/>
      <c r="H21" s="303"/>
      <c r="I21" s="303"/>
      <c r="J21" s="303"/>
      <c r="L21" s="20"/>
      <c r="M21" s="118"/>
      <c r="N21" s="20"/>
      <c r="O21" s="20"/>
      <c r="P21" s="20"/>
    </row>
    <row r="22" spans="1:16" s="20" customFormat="1" ht="3" customHeight="1" x14ac:dyDescent="0.25">
      <c r="A22" s="76"/>
      <c r="B22" s="134"/>
      <c r="C22" s="134"/>
      <c r="D22" s="134"/>
      <c r="E22" s="134"/>
      <c r="F22" s="134"/>
      <c r="G22" s="134"/>
      <c r="H22" s="134"/>
      <c r="I22" s="134"/>
      <c r="J22" s="135"/>
      <c r="M22" s="118"/>
    </row>
    <row r="23" spans="1:16" x14ac:dyDescent="0.25">
      <c r="A23" s="73" t="s">
        <v>2</v>
      </c>
      <c r="B23" s="136" t="s">
        <v>96</v>
      </c>
      <c r="C23" s="303" t="str">
        <f>IFERROR(VLOOKUP(B23,'[1]Validacion datos'!D8:E64,2,FALSE),"")</f>
        <v>Garantizar el acceso universal a servicios de agua potable y saneamiento, provistos con calidad y eficiencia</v>
      </c>
      <c r="D23" s="303"/>
      <c r="E23" s="303"/>
      <c r="F23" s="303"/>
      <c r="G23" s="303"/>
      <c r="H23" s="303"/>
      <c r="I23" s="303"/>
      <c r="J23" s="303"/>
    </row>
    <row r="24" spans="1:16" s="20" customFormat="1" ht="3" customHeight="1" x14ac:dyDescent="0.25">
      <c r="A24" s="74"/>
      <c r="B24" s="137" t="s">
        <v>240</v>
      </c>
      <c r="C24" s="138"/>
      <c r="D24" s="138"/>
      <c r="E24" s="138"/>
      <c r="F24" s="138"/>
      <c r="G24" s="138"/>
      <c r="H24" s="138"/>
      <c r="I24" s="138"/>
      <c r="J24" s="139"/>
      <c r="M24" s="118"/>
    </row>
    <row r="25" spans="1:16" ht="106.5" customHeight="1" x14ac:dyDescent="0.25">
      <c r="A25" s="73" t="s">
        <v>13</v>
      </c>
      <c r="B25" s="304" t="s">
        <v>240</v>
      </c>
      <c r="C25" s="304"/>
      <c r="D25" s="304"/>
      <c r="E25" s="304"/>
      <c r="F25" s="304"/>
      <c r="G25" s="304"/>
      <c r="H25" s="304"/>
      <c r="I25" s="304"/>
      <c r="J25" s="305"/>
      <c r="K25" s="20"/>
      <c r="L25" s="20"/>
      <c r="M25" s="118"/>
      <c r="N25" s="20"/>
      <c r="O25" s="20"/>
      <c r="P25" s="20"/>
    </row>
    <row r="26" spans="1:16" s="20" customFormat="1" ht="3" customHeight="1" x14ac:dyDescent="0.25">
      <c r="A26" s="76"/>
      <c r="B26" s="92"/>
      <c r="C26" s="92"/>
      <c r="D26" s="92"/>
      <c r="E26" s="92"/>
      <c r="F26" s="92"/>
      <c r="G26" s="92"/>
      <c r="H26" s="92"/>
      <c r="I26" s="92"/>
      <c r="J26" s="75"/>
      <c r="M26" s="118"/>
    </row>
    <row r="27" spans="1:16" ht="15.75" customHeight="1" x14ac:dyDescent="0.25">
      <c r="A27" s="290" t="s">
        <v>174</v>
      </c>
      <c r="B27" s="291"/>
      <c r="C27" s="291"/>
      <c r="D27" s="291"/>
      <c r="E27" s="291"/>
      <c r="F27" s="291"/>
      <c r="G27" s="291"/>
      <c r="H27" s="291"/>
      <c r="I27" s="291"/>
      <c r="J27" s="292"/>
    </row>
    <row r="28" spans="1:16" s="20" customFormat="1" ht="3" customHeight="1" x14ac:dyDescent="0.25">
      <c r="A28" s="74"/>
      <c r="B28" s="93"/>
      <c r="C28" s="93"/>
      <c r="D28" s="93"/>
      <c r="E28" s="93"/>
      <c r="F28" s="93"/>
      <c r="G28" s="93"/>
      <c r="H28" s="93"/>
      <c r="I28" s="93"/>
      <c r="J28" s="77"/>
      <c r="M28" s="118"/>
    </row>
    <row r="29" spans="1:16" ht="26.25" customHeight="1" x14ac:dyDescent="0.25">
      <c r="A29" s="73" t="s">
        <v>184</v>
      </c>
      <c r="B29" s="248" t="s">
        <v>204</v>
      </c>
      <c r="C29" s="248"/>
      <c r="D29" s="248"/>
      <c r="E29" s="248"/>
      <c r="F29" s="248"/>
      <c r="G29" s="248"/>
      <c r="H29" s="248"/>
      <c r="I29" s="248"/>
      <c r="J29" s="293"/>
    </row>
    <row r="30" spans="1:16" ht="57" customHeight="1" x14ac:dyDescent="0.25">
      <c r="A30" s="60" t="s">
        <v>185</v>
      </c>
      <c r="B30" s="250" t="s">
        <v>205</v>
      </c>
      <c r="C30" s="250"/>
      <c r="D30" s="250"/>
      <c r="E30" s="250"/>
      <c r="F30" s="250"/>
      <c r="G30" s="250"/>
      <c r="H30" s="250"/>
      <c r="I30" s="250"/>
      <c r="J30" s="294"/>
    </row>
    <row r="31" spans="1:16" x14ac:dyDescent="0.25">
      <c r="A31" s="97" t="s">
        <v>222</v>
      </c>
      <c r="B31" s="252" t="s">
        <v>233</v>
      </c>
      <c r="C31" s="252"/>
      <c r="D31" s="252"/>
      <c r="E31" s="252"/>
      <c r="F31" s="252"/>
      <c r="G31" s="252"/>
      <c r="H31" s="252"/>
      <c r="I31" s="252"/>
      <c r="J31" s="306"/>
    </row>
    <row r="32" spans="1:16" ht="22.5" hidden="1" customHeight="1" x14ac:dyDescent="0.25">
      <c r="A32" s="60" t="s">
        <v>213</v>
      </c>
      <c r="B32" s="67"/>
      <c r="C32" s="61"/>
      <c r="D32" s="61"/>
      <c r="E32" s="61"/>
      <c r="F32" s="61"/>
      <c r="G32" s="61"/>
      <c r="H32" s="61"/>
      <c r="I32" s="61"/>
      <c r="J32" s="62"/>
    </row>
    <row r="33" spans="1:17" s="20" customFormat="1" ht="3" customHeight="1" x14ac:dyDescent="0.25">
      <c r="A33" s="76"/>
      <c r="B33" s="92"/>
      <c r="C33" s="92"/>
      <c r="D33" s="92"/>
      <c r="E33" s="92"/>
      <c r="F33" s="92"/>
      <c r="G33" s="92"/>
      <c r="H33" s="92"/>
      <c r="I33" s="92"/>
      <c r="J33" s="75"/>
      <c r="M33" s="118"/>
    </row>
    <row r="34" spans="1:17" ht="15.75" customHeight="1" x14ac:dyDescent="0.25">
      <c r="A34" s="290" t="s">
        <v>176</v>
      </c>
      <c r="B34" s="291"/>
      <c r="C34" s="291"/>
      <c r="D34" s="291"/>
      <c r="E34" s="291"/>
      <c r="F34" s="291"/>
      <c r="G34" s="291"/>
      <c r="H34" s="291"/>
      <c r="I34" s="291"/>
      <c r="J34" s="292"/>
    </row>
    <row r="35" spans="1:17" s="20" customFormat="1" ht="3" customHeight="1" x14ac:dyDescent="0.25">
      <c r="A35" s="74"/>
      <c r="B35" s="93"/>
      <c r="C35" s="93"/>
      <c r="D35" s="93"/>
      <c r="E35" s="93"/>
      <c r="F35" s="93"/>
      <c r="G35" s="93"/>
      <c r="H35" s="93"/>
      <c r="I35" s="93"/>
      <c r="J35" s="77"/>
      <c r="M35" s="118"/>
    </row>
    <row r="36" spans="1:17" s="20" customFormat="1" x14ac:dyDescent="0.25">
      <c r="A36" s="279" t="s">
        <v>175</v>
      </c>
      <c r="B36" s="280"/>
      <c r="C36" s="280"/>
      <c r="D36" s="280"/>
      <c r="E36" s="280"/>
      <c r="F36" s="280"/>
      <c r="G36" s="280"/>
      <c r="H36" s="280"/>
      <c r="I36" s="280"/>
      <c r="J36" s="281"/>
      <c r="M36" s="118"/>
    </row>
    <row r="37" spans="1:17" s="20" customFormat="1" ht="3" customHeight="1" x14ac:dyDescent="0.25">
      <c r="A37" s="74"/>
      <c r="B37" s="93"/>
      <c r="C37" s="93"/>
      <c r="D37" s="93"/>
      <c r="E37" s="93"/>
      <c r="F37" s="93"/>
      <c r="G37" s="93"/>
      <c r="H37" s="93"/>
      <c r="I37" s="93"/>
      <c r="J37" s="77"/>
      <c r="M37" s="118"/>
    </row>
    <row r="38" spans="1:17" ht="15" customHeight="1" x14ac:dyDescent="0.25">
      <c r="A38" s="296" t="s">
        <v>3</v>
      </c>
      <c r="B38" s="297"/>
      <c r="C38" s="298" t="s">
        <v>10</v>
      </c>
      <c r="D38" s="302"/>
      <c r="E38" s="302"/>
      <c r="F38" s="302" t="s">
        <v>4</v>
      </c>
      <c r="G38" s="302"/>
      <c r="H38" s="297"/>
      <c r="I38" s="298" t="s">
        <v>12</v>
      </c>
      <c r="J38" s="299"/>
    </row>
    <row r="39" spans="1:17" x14ac:dyDescent="0.25">
      <c r="A39" s="300">
        <f>91357134+131412583</f>
        <v>222769717</v>
      </c>
      <c r="B39" s="274"/>
      <c r="C39" s="272">
        <f>109880998+136715244.5</f>
        <v>246596242.5</v>
      </c>
      <c r="D39" s="273"/>
      <c r="E39" s="274"/>
      <c r="F39" s="272">
        <f>9108348.42+6287761.27</f>
        <v>15396109.689999999</v>
      </c>
      <c r="G39" s="273"/>
      <c r="H39" s="274"/>
      <c r="I39" s="265">
        <f>IF(F39&gt;0,F39/C39,0)</f>
        <v>6.2434486162132014E-2</v>
      </c>
      <c r="J39" s="301"/>
    </row>
    <row r="40" spans="1:17" s="20" customFormat="1" x14ac:dyDescent="0.25">
      <c r="A40" s="279" t="s">
        <v>177</v>
      </c>
      <c r="B40" s="280"/>
      <c r="C40" s="280"/>
      <c r="D40" s="280"/>
      <c r="E40" s="280"/>
      <c r="F40" s="280"/>
      <c r="G40" s="280"/>
      <c r="H40" s="280"/>
      <c r="I40" s="280"/>
      <c r="J40" s="281"/>
      <c r="M40" s="118"/>
    </row>
    <row r="41" spans="1:17" s="20" customFormat="1" ht="3" customHeight="1" x14ac:dyDescent="0.25">
      <c r="A41" s="74"/>
      <c r="B41" s="93"/>
      <c r="C41" s="93"/>
      <c r="D41" s="93"/>
      <c r="E41" s="93"/>
      <c r="F41" s="93"/>
      <c r="G41" s="93"/>
      <c r="H41" s="93"/>
      <c r="I41" s="93"/>
      <c r="J41" s="77"/>
      <c r="M41" s="118"/>
    </row>
    <row r="42" spans="1:17" ht="17.25" customHeight="1" x14ac:dyDescent="0.25">
      <c r="A42" s="74"/>
      <c r="B42" s="93"/>
      <c r="C42" s="254" t="s">
        <v>5</v>
      </c>
      <c r="D42" s="255"/>
      <c r="E42" s="254" t="s">
        <v>214</v>
      </c>
      <c r="F42" s="255"/>
      <c r="G42" s="254" t="s">
        <v>14</v>
      </c>
      <c r="H42" s="254"/>
      <c r="I42" s="254" t="s">
        <v>9</v>
      </c>
      <c r="J42" s="295"/>
    </row>
    <row r="43" spans="1:17" ht="58.5" customHeight="1" x14ac:dyDescent="0.25">
      <c r="A43" s="94" t="s">
        <v>27</v>
      </c>
      <c r="B43" s="78" t="s">
        <v>26</v>
      </c>
      <c r="C43" s="78" t="s">
        <v>198</v>
      </c>
      <c r="D43" s="79" t="s">
        <v>199</v>
      </c>
      <c r="E43" s="79" t="s">
        <v>218</v>
      </c>
      <c r="F43" s="79" t="s">
        <v>215</v>
      </c>
      <c r="G43" s="79" t="s">
        <v>200</v>
      </c>
      <c r="H43" s="79" t="s">
        <v>201</v>
      </c>
      <c r="I43" s="79" t="s">
        <v>11</v>
      </c>
      <c r="J43" s="95" t="s">
        <v>8</v>
      </c>
      <c r="Q43" s="117"/>
    </row>
    <row r="44" spans="1:17" ht="72" customHeight="1" x14ac:dyDescent="0.25">
      <c r="A44" s="68" t="s">
        <v>234</v>
      </c>
      <c r="B44" s="69" t="s">
        <v>209</v>
      </c>
      <c r="C44" s="184">
        <v>80000000</v>
      </c>
      <c r="D44" s="83">
        <v>106174962</v>
      </c>
      <c r="E44" s="181">
        <v>20000000</v>
      </c>
      <c r="F44" s="70">
        <v>21234992.399999999</v>
      </c>
      <c r="G44" s="181">
        <v>19450069.390000001</v>
      </c>
      <c r="H44" s="70">
        <v>18414276.52</v>
      </c>
      <c r="I44" s="71">
        <f>+Tabla13[[#This Row],[Física 
(C)]]/Tabla13[[#This Row],[Física
(C )]]</f>
        <v>0.9725034695</v>
      </c>
      <c r="J44" s="80">
        <f>+Tabla13[[#This Row],[Financiera 
 (D)]]/Tabla13[[#This Row],[Financiera
(D)]]</f>
        <v>0.86716661692800989</v>
      </c>
      <c r="L44" s="32"/>
      <c r="N44" s="117"/>
      <c r="O44" s="117"/>
      <c r="P44" s="120"/>
      <c r="Q44" s="119"/>
    </row>
    <row r="45" spans="1:17" ht="60" x14ac:dyDescent="0.25">
      <c r="A45" s="68" t="s">
        <v>235</v>
      </c>
      <c r="B45" s="69" t="s">
        <v>210</v>
      </c>
      <c r="C45" s="181">
        <v>18000000</v>
      </c>
      <c r="D45" s="70">
        <v>135915575.5</v>
      </c>
      <c r="E45" s="181">
        <v>4500000</v>
      </c>
      <c r="F45" s="70">
        <v>27183115.100000001</v>
      </c>
      <c r="G45" s="181">
        <v>2854278.2</v>
      </c>
      <c r="H45" s="151">
        <v>25383825.420000002</v>
      </c>
      <c r="I45" s="71">
        <f>+Tabla13[[#This Row],[Física 
(C)]]/Tabla13[[#This Row],[Física
(C )]]</f>
        <v>0.63428404444444453</v>
      </c>
      <c r="J45" s="80">
        <f>+Tabla13[[#This Row],[Financiera 
 (D)]]/Tabla13[[#This Row],[Financiera
(D)]]</f>
        <v>0.93380855456113643</v>
      </c>
      <c r="K45" s="35"/>
      <c r="L45" s="36"/>
      <c r="N45" s="117"/>
      <c r="O45" s="117"/>
      <c r="P45" s="117"/>
      <c r="Q45" s="117"/>
    </row>
    <row r="46" spans="1:17" s="20" customFormat="1" ht="43.5" customHeight="1" x14ac:dyDescent="0.25">
      <c r="A46" s="174" t="s">
        <v>255</v>
      </c>
      <c r="B46" s="175" t="s">
        <v>256</v>
      </c>
      <c r="C46" s="183">
        <v>0.15959999999999999</v>
      </c>
      <c r="D46" s="176">
        <v>239863731</v>
      </c>
      <c r="E46" s="183">
        <v>4.4400000000000002E-2</v>
      </c>
      <c r="F46" s="177">
        <v>47972746.200000003</v>
      </c>
      <c r="G46" s="182">
        <v>4.0800000000000003E-2</v>
      </c>
      <c r="H46" s="180">
        <v>7096682.9699999997</v>
      </c>
      <c r="I46" s="178">
        <f>+Tabla13[[#This Row],[Física 
(C)]]/Tabla13[[#This Row],[Física
(C )]]</f>
        <v>0.91891891891891897</v>
      </c>
      <c r="J46" s="179">
        <f>+Tabla13[[#This Row],[Financiera 
 (D)]]/Tabla13[[#This Row],[Financiera
(D)]]</f>
        <v>0.14793155556310428</v>
      </c>
      <c r="M46" s="118"/>
    </row>
    <row r="47" spans="1:17" s="20" customFormat="1" x14ac:dyDescent="0.25">
      <c r="A47" s="74"/>
      <c r="B47" s="93"/>
      <c r="C47" s="93"/>
      <c r="D47" s="93"/>
      <c r="E47" s="93"/>
      <c r="F47" s="93"/>
      <c r="G47" s="93"/>
      <c r="H47" s="93"/>
      <c r="I47" s="93"/>
      <c r="J47" s="77"/>
      <c r="M47" s="118"/>
    </row>
    <row r="48" spans="1:17" ht="15.75" customHeight="1" x14ac:dyDescent="0.25">
      <c r="A48" s="276" t="s">
        <v>178</v>
      </c>
      <c r="B48" s="277"/>
      <c r="C48" s="277"/>
      <c r="D48" s="277"/>
      <c r="E48" s="277"/>
      <c r="F48" s="277"/>
      <c r="G48" s="277"/>
      <c r="H48" s="277"/>
      <c r="I48" s="277"/>
      <c r="J48" s="278"/>
      <c r="N48" s="119"/>
      <c r="O48" s="119"/>
      <c r="P48" s="117"/>
    </row>
    <row r="49" spans="1:13" s="20" customFormat="1" ht="3" customHeight="1" x14ac:dyDescent="0.25">
      <c r="A49" s="74"/>
      <c r="B49" s="93"/>
      <c r="C49" s="93"/>
      <c r="D49" s="93"/>
      <c r="E49" s="93"/>
      <c r="F49" s="93"/>
      <c r="G49" s="93"/>
      <c r="H49" s="93"/>
      <c r="I49" s="93"/>
      <c r="J49" s="77"/>
      <c r="M49" s="118"/>
    </row>
    <row r="50" spans="1:13" s="20" customFormat="1" x14ac:dyDescent="0.25">
      <c r="A50" s="279" t="s">
        <v>179</v>
      </c>
      <c r="B50" s="280"/>
      <c r="C50" s="280"/>
      <c r="D50" s="280"/>
      <c r="E50" s="280"/>
      <c r="F50" s="280"/>
      <c r="G50" s="280"/>
      <c r="H50" s="280"/>
      <c r="I50" s="280"/>
      <c r="J50" s="281"/>
      <c r="M50" s="118"/>
    </row>
    <row r="51" spans="1:13" s="20" customFormat="1" ht="3" customHeight="1" x14ac:dyDescent="0.25">
      <c r="A51" s="76"/>
      <c r="B51" s="92"/>
      <c r="C51" s="92"/>
      <c r="D51" s="92"/>
      <c r="E51" s="92"/>
      <c r="F51" s="92"/>
      <c r="G51" s="92"/>
      <c r="H51" s="92"/>
      <c r="I51" s="92"/>
      <c r="J51" s="75"/>
      <c r="M51" s="118"/>
    </row>
    <row r="52" spans="1:13" s="20" customFormat="1" ht="43.5" customHeight="1" x14ac:dyDescent="0.25">
      <c r="A52" s="66" t="s">
        <v>180</v>
      </c>
      <c r="B52" s="196" t="s">
        <v>234</v>
      </c>
      <c r="C52" s="196"/>
      <c r="D52" s="196"/>
      <c r="E52" s="196"/>
      <c r="F52" s="196"/>
      <c r="G52" s="196"/>
      <c r="H52" s="196"/>
      <c r="I52" s="196"/>
      <c r="J52" s="154"/>
      <c r="L52" s="20" t="s">
        <v>250</v>
      </c>
      <c r="M52" s="118"/>
    </row>
    <row r="53" spans="1:13" s="20" customFormat="1" ht="43.5" customHeight="1" x14ac:dyDescent="0.25">
      <c r="A53" s="81" t="s">
        <v>181</v>
      </c>
      <c r="B53" s="194" t="s">
        <v>245</v>
      </c>
      <c r="C53" s="194"/>
      <c r="D53" s="194"/>
      <c r="E53" s="194"/>
      <c r="F53" s="194"/>
      <c r="G53" s="194"/>
      <c r="H53" s="194"/>
      <c r="I53" s="194"/>
      <c r="J53" s="167"/>
      <c r="M53" s="118"/>
    </row>
    <row r="54" spans="1:13" s="20" customFormat="1" ht="43.5" customHeight="1" x14ac:dyDescent="0.25">
      <c r="A54" s="116" t="s">
        <v>7</v>
      </c>
      <c r="B54" s="194" t="s">
        <v>260</v>
      </c>
      <c r="C54" s="194"/>
      <c r="D54" s="194"/>
      <c r="E54" s="194"/>
      <c r="F54" s="194"/>
      <c r="G54" s="194"/>
      <c r="H54" s="194"/>
      <c r="I54" s="194"/>
      <c r="J54" s="195"/>
      <c r="M54" s="118"/>
    </row>
    <row r="55" spans="1:13" s="20" customFormat="1" ht="62.45" customHeight="1" x14ac:dyDescent="0.25">
      <c r="A55" s="116" t="s">
        <v>6</v>
      </c>
      <c r="B55" s="285" t="s">
        <v>258</v>
      </c>
      <c r="C55" s="285"/>
      <c r="D55" s="285"/>
      <c r="E55" s="285"/>
      <c r="F55" s="285"/>
      <c r="G55" s="285"/>
      <c r="H55" s="285"/>
      <c r="I55" s="285"/>
      <c r="J55" s="286"/>
      <c r="M55" s="118"/>
    </row>
    <row r="56" spans="1:13" ht="38.450000000000003" customHeight="1" x14ac:dyDescent="0.25">
      <c r="A56" s="66" t="s">
        <v>180</v>
      </c>
      <c r="B56" s="208" t="s">
        <v>235</v>
      </c>
      <c r="C56" s="208"/>
      <c r="D56" s="208"/>
      <c r="E56" s="208"/>
      <c r="F56" s="208"/>
      <c r="G56" s="208"/>
      <c r="H56" s="208"/>
      <c r="I56" s="208"/>
      <c r="J56" s="166"/>
      <c r="K56" s="37"/>
    </row>
    <row r="57" spans="1:13" ht="37.5" customHeight="1" x14ac:dyDescent="0.25">
      <c r="A57" s="81" t="s">
        <v>181</v>
      </c>
      <c r="B57" s="194" t="s">
        <v>246</v>
      </c>
      <c r="C57" s="194"/>
      <c r="D57" s="194"/>
      <c r="E57" s="194"/>
      <c r="F57" s="194"/>
      <c r="G57" s="194"/>
      <c r="H57" s="194"/>
      <c r="I57" s="194"/>
      <c r="J57" s="282"/>
      <c r="K57" s="38"/>
    </row>
    <row r="58" spans="1:13" ht="51.75" customHeight="1" x14ac:dyDescent="0.25">
      <c r="A58" s="116" t="s">
        <v>7</v>
      </c>
      <c r="B58" s="194" t="s">
        <v>261</v>
      </c>
      <c r="C58" s="194"/>
      <c r="D58" s="194"/>
      <c r="E58" s="194"/>
      <c r="F58" s="194"/>
      <c r="G58" s="194"/>
      <c r="H58" s="194"/>
      <c r="I58" s="194"/>
      <c r="J58" s="195"/>
      <c r="K58" s="38"/>
    </row>
    <row r="59" spans="1:13" ht="91.9" customHeight="1" x14ac:dyDescent="0.25">
      <c r="A59" s="116" t="s">
        <v>6</v>
      </c>
      <c r="B59" s="208" t="s">
        <v>259</v>
      </c>
      <c r="C59" s="208"/>
      <c r="D59" s="208"/>
      <c r="E59" s="208"/>
      <c r="F59" s="208"/>
      <c r="G59" s="208"/>
      <c r="H59" s="208"/>
      <c r="I59" s="208"/>
      <c r="J59" s="209"/>
      <c r="K59" s="38"/>
    </row>
    <row r="60" spans="1:13" ht="32.25" customHeight="1" x14ac:dyDescent="0.25">
      <c r="A60" s="66" t="s">
        <v>180</v>
      </c>
      <c r="B60" s="196" t="s">
        <v>255</v>
      </c>
      <c r="C60" s="196"/>
      <c r="D60" s="196"/>
      <c r="E60" s="196"/>
      <c r="F60" s="196"/>
      <c r="G60" s="196"/>
      <c r="H60" s="196"/>
      <c r="I60" s="196"/>
      <c r="J60" s="154"/>
      <c r="K60" s="38"/>
    </row>
    <row r="61" spans="1:13" ht="32.25" customHeight="1" x14ac:dyDescent="0.25">
      <c r="A61" s="81" t="s">
        <v>181</v>
      </c>
      <c r="B61" s="194" t="s">
        <v>257</v>
      </c>
      <c r="C61" s="194"/>
      <c r="D61" s="194"/>
      <c r="E61" s="194"/>
      <c r="F61" s="194"/>
      <c r="G61" s="194"/>
      <c r="H61" s="194"/>
      <c r="I61" s="194"/>
      <c r="J61" s="167"/>
      <c r="K61" s="38"/>
    </row>
    <row r="62" spans="1:13" ht="32.25" customHeight="1" x14ac:dyDescent="0.25">
      <c r="A62" s="116" t="s">
        <v>7</v>
      </c>
      <c r="B62" s="194" t="s">
        <v>262</v>
      </c>
      <c r="C62" s="194"/>
      <c r="D62" s="194"/>
      <c r="E62" s="194"/>
      <c r="F62" s="194"/>
      <c r="G62" s="194"/>
      <c r="H62" s="194"/>
      <c r="I62" s="194"/>
      <c r="J62" s="195"/>
      <c r="K62" s="38"/>
    </row>
    <row r="63" spans="1:13" s="20" customFormat="1" ht="32.25" customHeight="1" x14ac:dyDescent="0.25">
      <c r="A63" s="116" t="s">
        <v>6</v>
      </c>
      <c r="B63" s="208" t="s">
        <v>271</v>
      </c>
      <c r="C63" s="208"/>
      <c r="D63" s="208"/>
      <c r="E63" s="208"/>
      <c r="F63" s="208"/>
      <c r="G63" s="208"/>
      <c r="H63" s="208"/>
      <c r="I63" s="208"/>
      <c r="J63" s="209"/>
      <c r="M63" s="118"/>
    </row>
    <row r="64" spans="1:13" s="24" customFormat="1" ht="15.75" customHeight="1" x14ac:dyDescent="0.25">
      <c r="A64" s="283" t="s">
        <v>220</v>
      </c>
      <c r="B64" s="206"/>
      <c r="C64" s="206"/>
      <c r="D64" s="206"/>
      <c r="E64" s="206"/>
      <c r="F64" s="206"/>
      <c r="G64" s="206"/>
      <c r="H64" s="206"/>
      <c r="I64" s="206"/>
      <c r="J64" s="284"/>
      <c r="M64" s="32"/>
    </row>
    <row r="65" spans="1:13" s="20" customFormat="1" ht="10.5" customHeight="1" x14ac:dyDescent="0.25">
      <c r="A65" s="287"/>
      <c r="B65" s="288"/>
      <c r="C65" s="288"/>
      <c r="D65" s="288"/>
      <c r="E65" s="288"/>
      <c r="F65" s="288"/>
      <c r="G65" s="288"/>
      <c r="H65" s="288"/>
      <c r="I65" s="288"/>
      <c r="J65" s="288"/>
      <c r="M65" s="118"/>
    </row>
    <row r="66" spans="1:13" s="20" customFormat="1" x14ac:dyDescent="0.25">
      <c r="A66" s="288"/>
      <c r="B66" s="288"/>
      <c r="C66" s="288"/>
      <c r="D66" s="288"/>
      <c r="E66" s="288"/>
      <c r="F66" s="288"/>
      <c r="G66" s="288"/>
      <c r="H66" s="288"/>
      <c r="I66" s="288"/>
      <c r="J66" s="288"/>
      <c r="M66" s="118"/>
    </row>
    <row r="67" spans="1:13" s="20" customFormat="1" ht="3" customHeight="1" x14ac:dyDescent="0.25">
      <c r="A67" s="288"/>
      <c r="B67" s="288"/>
      <c r="C67" s="288"/>
      <c r="D67" s="288"/>
      <c r="E67" s="288"/>
      <c r="F67" s="288"/>
      <c r="G67" s="288"/>
      <c r="H67" s="288"/>
      <c r="I67" s="288"/>
      <c r="J67" s="288"/>
      <c r="M67" s="118"/>
    </row>
    <row r="68" spans="1:13" ht="54.75" customHeight="1" thickBot="1" x14ac:dyDescent="0.3">
      <c r="A68" s="289"/>
      <c r="B68" s="289"/>
      <c r="C68" s="289"/>
      <c r="D68" s="289"/>
      <c r="E68" s="289"/>
      <c r="F68" s="289"/>
      <c r="G68" s="289"/>
      <c r="H68" s="289"/>
      <c r="I68" s="289"/>
      <c r="J68" s="289"/>
      <c r="K68" s="38"/>
    </row>
    <row r="69" spans="1:13" ht="14.25" customHeight="1" thickTop="1" x14ac:dyDescent="0.25">
      <c r="A69" s="275" t="s">
        <v>206</v>
      </c>
      <c r="B69" s="275"/>
      <c r="C69" s="275"/>
      <c r="D69" s="275"/>
      <c r="E69" s="275"/>
      <c r="F69" s="275"/>
      <c r="G69" s="275"/>
      <c r="H69" s="275"/>
      <c r="I69" s="275"/>
      <c r="J69" s="275"/>
    </row>
    <row r="70" spans="1:13" ht="14.25" customHeight="1" x14ac:dyDescent="0.25">
      <c r="A70" s="86"/>
      <c r="B70" s="86"/>
      <c r="C70" s="86"/>
      <c r="D70" s="86"/>
      <c r="E70" s="86"/>
      <c r="F70" s="86"/>
      <c r="G70" s="86"/>
      <c r="H70" s="86"/>
      <c r="I70" s="86"/>
      <c r="J70" s="86"/>
    </row>
    <row r="71" spans="1:13" ht="14.25" customHeight="1" x14ac:dyDescent="0.25">
      <c r="A71" s="86"/>
      <c r="B71" s="86"/>
      <c r="C71" s="86"/>
      <c r="D71" s="86"/>
      <c r="E71" s="86"/>
      <c r="F71" s="86"/>
      <c r="G71" s="86"/>
      <c r="H71" s="86"/>
      <c r="I71" s="86"/>
      <c r="J71" s="86"/>
    </row>
    <row r="72" spans="1:13" ht="14.25" customHeight="1" x14ac:dyDescent="0.25">
      <c r="A72" s="86"/>
      <c r="B72" s="86"/>
      <c r="C72" s="86"/>
      <c r="D72" s="86"/>
      <c r="E72" s="86"/>
      <c r="F72" s="86"/>
      <c r="G72" s="86"/>
      <c r="H72" s="86"/>
      <c r="I72" s="86"/>
      <c r="J72" s="86"/>
    </row>
    <row r="73" spans="1:13" ht="14.25" customHeight="1" x14ac:dyDescent="0.25">
      <c r="A73" s="86"/>
      <c r="B73" s="86"/>
      <c r="C73" s="86"/>
      <c r="D73" s="86"/>
      <c r="E73" s="86"/>
      <c r="F73" s="86"/>
      <c r="G73" s="86"/>
      <c r="H73" s="86"/>
      <c r="I73" s="86"/>
      <c r="J73" s="86"/>
    </row>
    <row r="74" spans="1:13" ht="14.25" customHeight="1" x14ac:dyDescent="0.25">
      <c r="A74" s="86"/>
      <c r="B74" s="86"/>
      <c r="C74" s="86"/>
      <c r="D74" s="86"/>
      <c r="E74" s="86"/>
      <c r="F74" s="86"/>
      <c r="G74" s="86"/>
      <c r="H74" s="86"/>
      <c r="I74" s="86"/>
      <c r="J74" s="86"/>
    </row>
    <row r="75" spans="1:13" ht="14.25" customHeight="1" x14ac:dyDescent="0.25">
      <c r="A75" s="86"/>
      <c r="B75" s="86"/>
      <c r="C75" s="86"/>
      <c r="D75" s="86"/>
      <c r="E75" s="86"/>
      <c r="F75" s="86"/>
      <c r="G75" s="86"/>
      <c r="H75" s="86"/>
      <c r="I75" s="86"/>
      <c r="J75" s="86"/>
    </row>
    <row r="76" spans="1:13" ht="14.25" customHeight="1" x14ac:dyDescent="0.25">
      <c r="A76" s="86"/>
      <c r="B76" s="86"/>
      <c r="C76" s="86"/>
      <c r="D76" s="86"/>
      <c r="E76" s="86"/>
      <c r="F76" s="86"/>
      <c r="G76" s="86"/>
      <c r="H76" s="86"/>
      <c r="I76" s="86"/>
      <c r="J76" s="86"/>
    </row>
  </sheetData>
  <sheetProtection formatCells="0" formatColumns="0" formatRows="0" insertRows="0" deleteRows="0" pivotTables="0"/>
  <mergeCells count="56">
    <mergeCell ref="B15:J15"/>
    <mergeCell ref="B11:J11"/>
    <mergeCell ref="B14:J14"/>
    <mergeCell ref="A10:J10"/>
    <mergeCell ref="B1:J1"/>
    <mergeCell ref="B2:C2"/>
    <mergeCell ref="D2:H2"/>
    <mergeCell ref="B3:C3"/>
    <mergeCell ref="D3:H3"/>
    <mergeCell ref="A4:J4"/>
    <mergeCell ref="A5:J5"/>
    <mergeCell ref="A6:J6"/>
    <mergeCell ref="A7:J7"/>
    <mergeCell ref="A8:J8"/>
    <mergeCell ref="A9:J9"/>
    <mergeCell ref="C39:E39"/>
    <mergeCell ref="F38:H38"/>
    <mergeCell ref="F39:H39"/>
    <mergeCell ref="A17:J17"/>
    <mergeCell ref="C19:J19"/>
    <mergeCell ref="C21:J21"/>
    <mergeCell ref="C23:J23"/>
    <mergeCell ref="B25:J25"/>
    <mergeCell ref="B31:J31"/>
    <mergeCell ref="B63:J63"/>
    <mergeCell ref="B60:I60"/>
    <mergeCell ref="B61:I61"/>
    <mergeCell ref="A27:J27"/>
    <mergeCell ref="B29:J29"/>
    <mergeCell ref="B30:J30"/>
    <mergeCell ref="I42:J42"/>
    <mergeCell ref="A34:J34"/>
    <mergeCell ref="A36:J36"/>
    <mergeCell ref="A38:B38"/>
    <mergeCell ref="I38:J38"/>
    <mergeCell ref="A39:B39"/>
    <mergeCell ref="I39:J39"/>
    <mergeCell ref="A40:J40"/>
    <mergeCell ref="E42:F42"/>
    <mergeCell ref="C38:E38"/>
    <mergeCell ref="B62:J62"/>
    <mergeCell ref="C42:D42"/>
    <mergeCell ref="G42:H42"/>
    <mergeCell ref="A69:J69"/>
    <mergeCell ref="A48:J48"/>
    <mergeCell ref="A50:J50"/>
    <mergeCell ref="B57:J57"/>
    <mergeCell ref="B58:J58"/>
    <mergeCell ref="B59:J59"/>
    <mergeCell ref="A64:J64"/>
    <mergeCell ref="B52:I52"/>
    <mergeCell ref="B53:I53"/>
    <mergeCell ref="B56:I56"/>
    <mergeCell ref="B55:J55"/>
    <mergeCell ref="B54:J54"/>
    <mergeCell ref="A65:J68"/>
  </mergeCells>
  <dataValidations count="13">
    <dataValidation allowBlank="1" showInputMessage="1" showErrorMessage="1" prompt="Monto ejecutado en el trimestre" sqref="H43 H45:H46"/>
    <dataValidation allowBlank="1" showInputMessage="1" showErrorMessage="1" prompt="Meta alcanzada en el trimestre" sqref="G43:G46"/>
    <dataValidation allowBlank="1" showInputMessage="1" showErrorMessage="1" prompt="Monto presupuestado para el producto" sqref="D43:D46 F43 E44:E46 F45:F46"/>
    <dataValidation allowBlank="1" showInputMessage="1" showErrorMessage="1" prompt="Meta anual del indicador" sqref="C43:C46 E43"/>
    <dataValidation allowBlank="1" showInputMessage="1" showErrorMessage="1" prompt="Nombre del indicador" sqref="B43:B46"/>
    <dataValidation allowBlank="1" showInputMessage="1" showErrorMessage="1" prompt="Nombre de cada producto" sqref="A43:A46"/>
    <dataValidation allowBlank="1" showInputMessage="1" showErrorMessage="1" prompt="¿En qué consiste el programa?" sqref="B30:J30"/>
    <dataValidation allowBlank="1" showInputMessage="1" showErrorMessage="1" prompt="Presupuesto del programa" sqref="F39 A39 C39"/>
    <dataValidation allowBlank="1" showInputMessage="1" showErrorMessage="1" prompt="¿En qué consiste el producto? su objetivo" sqref="B57:J57"/>
    <dataValidation allowBlank="1" showInputMessage="1" showErrorMessage="1" prompt="Nombre del producto" sqref="B56 J56"/>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196850393700787" right="0.196850393700787" top="0.74803149606299202" bottom="0.74803149606299202" header="0.31496062992126" footer="0.31496062992126"/>
  <pageSetup scale="45" orientation="portrait" r:id="rId1"/>
  <headerFooter alignWithMargins="0">
    <oddFooter>&amp;RPágina &amp;P</oddFooter>
  </headerFooter>
  <rowBreaks count="1" manualBreakCount="1">
    <brk id="63" max="9" man="1"/>
  </rowBreaks>
  <colBreaks count="1" manualBreakCount="1">
    <brk id="10" max="80"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61"/>
  <sheetViews>
    <sheetView showGridLines="0" view="pageBreakPreview" topLeftCell="A19" zoomScale="90" zoomScaleNormal="90" zoomScaleSheetLayoutView="90" workbookViewId="0">
      <selection activeCell="O61" sqref="O61"/>
    </sheetView>
  </sheetViews>
  <sheetFormatPr baseColWidth="10" defaultColWidth="11.42578125" defaultRowHeight="15" x14ac:dyDescent="0.25"/>
  <cols>
    <col min="1" max="1" width="32.85546875" style="34" customWidth="1"/>
    <col min="2" max="2" width="21.7109375" style="34" customWidth="1"/>
    <col min="3" max="10" width="15" style="34" customWidth="1"/>
    <col min="11" max="11" width="40.140625" style="34" hidden="1" customWidth="1"/>
    <col min="12" max="12" width="26.140625" style="34" hidden="1" customWidth="1"/>
    <col min="13" max="13" width="20.42578125" style="34" bestFit="1" customWidth="1"/>
    <col min="14" max="14" width="17.5703125" style="34" bestFit="1" customWidth="1"/>
    <col min="15" max="16384" width="11.42578125" style="34"/>
  </cols>
  <sheetData>
    <row r="1" spans="1:12" s="20" customFormat="1" ht="27.75" customHeight="1" thickBot="1" x14ac:dyDescent="0.3">
      <c r="A1" s="87"/>
      <c r="B1" s="309" t="s">
        <v>188</v>
      </c>
      <c r="C1" s="310"/>
      <c r="D1" s="310"/>
      <c r="E1" s="310"/>
      <c r="F1" s="310"/>
      <c r="G1" s="310"/>
      <c r="H1" s="310"/>
      <c r="I1" s="310"/>
      <c r="J1" s="311"/>
    </row>
    <row r="2" spans="1:12" s="20" customFormat="1" ht="21" customHeight="1" thickBot="1" x14ac:dyDescent="0.3">
      <c r="A2" s="88"/>
      <c r="B2" s="312" t="s">
        <v>15</v>
      </c>
      <c r="C2" s="313"/>
      <c r="D2" s="312" t="s">
        <v>16</v>
      </c>
      <c r="E2" s="313"/>
      <c r="F2" s="313"/>
      <c r="G2" s="313"/>
      <c r="H2" s="314"/>
      <c r="I2" s="72" t="s">
        <v>17</v>
      </c>
      <c r="J2" s="89" t="s">
        <v>18</v>
      </c>
    </row>
    <row r="3" spans="1:12" s="20" customFormat="1" ht="35.25" customHeight="1" thickBot="1" x14ac:dyDescent="0.3">
      <c r="A3" s="90"/>
      <c r="B3" s="339" t="s">
        <v>19</v>
      </c>
      <c r="C3" s="340"/>
      <c r="D3" s="339" t="s">
        <v>224</v>
      </c>
      <c r="E3" s="340"/>
      <c r="F3" s="340"/>
      <c r="G3" s="340"/>
      <c r="H3" s="341"/>
      <c r="I3" s="82">
        <v>43846</v>
      </c>
      <c r="J3" s="91">
        <v>5</v>
      </c>
    </row>
    <row r="4" spans="1:12" s="20" customFormat="1" ht="3" customHeight="1" x14ac:dyDescent="0.25">
      <c r="A4" s="342"/>
      <c r="B4" s="343"/>
      <c r="C4" s="343"/>
      <c r="D4" s="325"/>
      <c r="E4" s="325"/>
      <c r="F4" s="325"/>
      <c r="G4" s="325"/>
      <c r="H4" s="325"/>
      <c r="I4" s="343"/>
      <c r="J4" s="344"/>
    </row>
    <row r="5" spans="1:12" s="20" customFormat="1" ht="3" customHeight="1" x14ac:dyDescent="0.25">
      <c r="A5" s="321"/>
      <c r="B5" s="322"/>
      <c r="C5" s="322"/>
      <c r="D5" s="322"/>
      <c r="E5" s="322"/>
      <c r="F5" s="322"/>
      <c r="G5" s="322"/>
      <c r="H5" s="322"/>
      <c r="I5" s="322"/>
      <c r="J5" s="323"/>
    </row>
    <row r="6" spans="1:12" s="20" customFormat="1" ht="3" customHeight="1" x14ac:dyDescent="0.25">
      <c r="A6" s="324"/>
      <c r="B6" s="325"/>
      <c r="C6" s="325"/>
      <c r="D6" s="325"/>
      <c r="E6" s="325"/>
      <c r="F6" s="325"/>
      <c r="G6" s="325"/>
      <c r="H6" s="325"/>
      <c r="I6" s="325"/>
      <c r="J6" s="326"/>
    </row>
    <row r="7" spans="1:12" s="20" customFormat="1" x14ac:dyDescent="0.25">
      <c r="A7" s="290" t="s">
        <v>202</v>
      </c>
      <c r="B7" s="291"/>
      <c r="C7" s="291"/>
      <c r="D7" s="291"/>
      <c r="E7" s="291"/>
      <c r="F7" s="291"/>
      <c r="G7" s="291"/>
      <c r="H7" s="291"/>
      <c r="I7" s="291"/>
      <c r="J7" s="292"/>
      <c r="K7" s="39"/>
    </row>
    <row r="8" spans="1:12" s="20" customFormat="1" ht="3" customHeight="1" x14ac:dyDescent="0.25">
      <c r="A8" s="324"/>
      <c r="B8" s="325"/>
      <c r="C8" s="325"/>
      <c r="D8" s="325"/>
      <c r="E8" s="325"/>
      <c r="F8" s="325"/>
      <c r="G8" s="325"/>
      <c r="H8" s="325"/>
      <c r="I8" s="325"/>
      <c r="J8" s="326"/>
      <c r="K8" s="39"/>
    </row>
    <row r="9" spans="1:12" s="20" customFormat="1" x14ac:dyDescent="0.25">
      <c r="A9" s="279" t="s">
        <v>20</v>
      </c>
      <c r="B9" s="280"/>
      <c r="C9" s="280"/>
      <c r="D9" s="280"/>
      <c r="E9" s="280"/>
      <c r="F9" s="280"/>
      <c r="G9" s="280"/>
      <c r="H9" s="280"/>
      <c r="I9" s="280"/>
      <c r="J9" s="281"/>
      <c r="K9" s="39"/>
    </row>
    <row r="10" spans="1:12" s="20" customFormat="1" ht="3" customHeight="1" x14ac:dyDescent="0.25">
      <c r="A10" s="307"/>
      <c r="B10" s="243"/>
      <c r="C10" s="243"/>
      <c r="D10" s="243"/>
      <c r="E10" s="243"/>
      <c r="F10" s="243"/>
      <c r="G10" s="243"/>
      <c r="H10" s="243"/>
      <c r="I10" s="243"/>
      <c r="J10" s="308"/>
      <c r="K10" s="39"/>
    </row>
    <row r="11" spans="1:12" x14ac:dyDescent="0.25">
      <c r="A11" s="73" t="s">
        <v>21</v>
      </c>
      <c r="B11" s="212" t="s">
        <v>225</v>
      </c>
      <c r="C11" s="213"/>
      <c r="D11" s="213"/>
      <c r="E11" s="213"/>
      <c r="F11" s="213"/>
      <c r="G11" s="213"/>
      <c r="H11" s="213"/>
      <c r="I11" s="213"/>
      <c r="J11" s="214"/>
      <c r="K11" s="40"/>
      <c r="L11" s="20"/>
    </row>
    <row r="12" spans="1:12" s="20" customFormat="1" x14ac:dyDescent="0.25">
      <c r="A12" s="53" t="s">
        <v>197</v>
      </c>
      <c r="B12" s="54" t="s">
        <v>226</v>
      </c>
      <c r="C12" s="55"/>
      <c r="D12" s="55"/>
      <c r="E12" s="55"/>
      <c r="F12" s="55"/>
      <c r="G12" s="55"/>
      <c r="H12" s="55"/>
      <c r="I12" s="55"/>
      <c r="J12" s="102"/>
    </row>
    <row r="13" spans="1:12" s="20" customFormat="1" x14ac:dyDescent="0.25">
      <c r="A13" s="53" t="s">
        <v>212</v>
      </c>
      <c r="B13" s="56" t="s">
        <v>227</v>
      </c>
      <c r="C13" s="55"/>
      <c r="D13" s="55"/>
      <c r="E13" s="55"/>
      <c r="F13" s="55"/>
      <c r="G13" s="55"/>
      <c r="H13" s="55"/>
      <c r="I13" s="55"/>
      <c r="J13" s="102"/>
    </row>
    <row r="14" spans="1:12" ht="55.5" customHeight="1" x14ac:dyDescent="0.25">
      <c r="A14" s="73" t="s">
        <v>186</v>
      </c>
      <c r="B14" s="245" t="s">
        <v>228</v>
      </c>
      <c r="C14" s="246"/>
      <c r="D14" s="246"/>
      <c r="E14" s="246"/>
      <c r="F14" s="246"/>
      <c r="G14" s="246"/>
      <c r="H14" s="246"/>
      <c r="I14" s="246"/>
      <c r="J14" s="247"/>
      <c r="K14" s="41"/>
    </row>
    <row r="15" spans="1:12" ht="58.5" customHeight="1" x14ac:dyDescent="0.25">
      <c r="A15" s="73" t="s">
        <v>187</v>
      </c>
      <c r="B15" s="245" t="s">
        <v>229</v>
      </c>
      <c r="C15" s="246"/>
      <c r="D15" s="246"/>
      <c r="E15" s="246"/>
      <c r="F15" s="246"/>
      <c r="G15" s="246"/>
      <c r="H15" s="246"/>
      <c r="I15" s="246"/>
      <c r="J15" s="247"/>
      <c r="K15" s="41"/>
    </row>
    <row r="16" spans="1:12" s="20" customFormat="1" ht="3.75" customHeight="1" x14ac:dyDescent="0.25">
      <c r="A16" s="76"/>
      <c r="B16" s="92"/>
      <c r="C16" s="92"/>
      <c r="D16" s="92"/>
      <c r="E16" s="92"/>
      <c r="F16" s="92"/>
      <c r="G16" s="92"/>
      <c r="H16" s="92"/>
      <c r="I16" s="92"/>
      <c r="J16" s="75"/>
      <c r="K16" s="39"/>
    </row>
    <row r="17" spans="1:23" ht="18.75" customHeight="1" x14ac:dyDescent="0.25">
      <c r="A17" s="290" t="s">
        <v>22</v>
      </c>
      <c r="B17" s="291"/>
      <c r="C17" s="291"/>
      <c r="D17" s="291"/>
      <c r="E17" s="291"/>
      <c r="F17" s="291"/>
      <c r="G17" s="291"/>
      <c r="H17" s="291"/>
      <c r="I17" s="291"/>
      <c r="J17" s="292"/>
      <c r="K17" s="41"/>
    </row>
    <row r="18" spans="1:23" s="20" customFormat="1" ht="3" customHeight="1" x14ac:dyDescent="0.25">
      <c r="A18" s="74"/>
      <c r="B18" s="93"/>
      <c r="C18" s="93"/>
      <c r="D18" s="93"/>
      <c r="E18" s="93"/>
      <c r="F18" s="93"/>
      <c r="G18" s="93"/>
      <c r="H18" s="93"/>
      <c r="I18" s="93"/>
      <c r="J18" s="77"/>
      <c r="K18" s="40"/>
    </row>
    <row r="19" spans="1:23" ht="22.5" customHeight="1" x14ac:dyDescent="0.25">
      <c r="A19" s="73" t="s">
        <v>0</v>
      </c>
      <c r="B19" s="123">
        <v>2</v>
      </c>
      <c r="C19" s="335" t="s">
        <v>237</v>
      </c>
      <c r="D19" s="335"/>
      <c r="E19" s="335"/>
      <c r="F19" s="335"/>
      <c r="G19" s="335"/>
      <c r="H19" s="335"/>
      <c r="I19" s="335"/>
      <c r="J19" s="335"/>
      <c r="K19" s="41"/>
      <c r="L19" s="42"/>
      <c r="M19" s="42"/>
      <c r="N19" s="42"/>
      <c r="O19" s="42"/>
      <c r="P19" s="42"/>
      <c r="Q19" s="42"/>
      <c r="R19" s="42"/>
      <c r="S19" s="42"/>
      <c r="T19" s="42"/>
      <c r="U19" s="42"/>
      <c r="V19" s="42"/>
      <c r="W19" s="42"/>
    </row>
    <row r="20" spans="1:23" s="20" customFormat="1" ht="3" customHeight="1" x14ac:dyDescent="0.25">
      <c r="A20" s="74"/>
      <c r="B20" s="124"/>
      <c r="C20" s="124"/>
      <c r="D20" s="124"/>
      <c r="E20" s="124"/>
      <c r="F20" s="124"/>
      <c r="G20" s="124"/>
      <c r="H20" s="124"/>
      <c r="I20" s="124"/>
      <c r="J20" s="125"/>
      <c r="K20" s="40"/>
    </row>
    <row r="21" spans="1:23" ht="22.5" customHeight="1" x14ac:dyDescent="0.25">
      <c r="A21" s="73" t="s">
        <v>1</v>
      </c>
      <c r="B21" s="126">
        <v>2.4</v>
      </c>
      <c r="C21" s="335" t="s">
        <v>238</v>
      </c>
      <c r="D21" s="335"/>
      <c r="E21" s="335"/>
      <c r="F21" s="335"/>
      <c r="G21" s="335"/>
      <c r="H21" s="335"/>
      <c r="I21" s="335"/>
      <c r="J21" s="335"/>
      <c r="K21" s="41"/>
      <c r="L21" s="20"/>
      <c r="M21" s="20"/>
      <c r="N21" s="20"/>
      <c r="O21" s="20"/>
      <c r="P21" s="20"/>
    </row>
    <row r="22" spans="1:23" s="20" customFormat="1" ht="3" customHeight="1" x14ac:dyDescent="0.25">
      <c r="A22" s="76"/>
      <c r="B22" s="127"/>
      <c r="C22" s="127"/>
      <c r="D22" s="127"/>
      <c r="E22" s="127"/>
      <c r="F22" s="127"/>
      <c r="G22" s="127"/>
      <c r="H22" s="127"/>
      <c r="I22" s="127"/>
      <c r="J22" s="128"/>
      <c r="K22" s="40"/>
    </row>
    <row r="23" spans="1:23" ht="28.5" customHeight="1" x14ac:dyDescent="0.25">
      <c r="A23" s="73" t="s">
        <v>2</v>
      </c>
      <c r="B23" s="129" t="s">
        <v>96</v>
      </c>
      <c r="C23" s="335" t="s">
        <v>239</v>
      </c>
      <c r="D23" s="335"/>
      <c r="E23" s="335"/>
      <c r="F23" s="335"/>
      <c r="G23" s="335"/>
      <c r="H23" s="335"/>
      <c r="I23" s="335"/>
      <c r="J23" s="335"/>
      <c r="K23" s="41"/>
    </row>
    <row r="24" spans="1:23" s="20" customFormat="1" ht="3" customHeight="1" x14ac:dyDescent="0.25">
      <c r="A24" s="74"/>
      <c r="B24" s="96"/>
      <c r="C24" s="96"/>
      <c r="D24" s="96"/>
      <c r="E24" s="96"/>
      <c r="F24" s="96"/>
      <c r="G24" s="96"/>
      <c r="H24" s="96"/>
      <c r="I24" s="96"/>
      <c r="J24" s="84"/>
      <c r="K24" s="39"/>
    </row>
    <row r="25" spans="1:23" ht="115.5" customHeight="1" x14ac:dyDescent="0.25">
      <c r="A25" s="73" t="s">
        <v>13</v>
      </c>
      <c r="B25" s="336" t="s">
        <v>240</v>
      </c>
      <c r="C25" s="337"/>
      <c r="D25" s="337"/>
      <c r="E25" s="337"/>
      <c r="F25" s="337"/>
      <c r="G25" s="337"/>
      <c r="H25" s="337"/>
      <c r="I25" s="337"/>
      <c r="J25" s="338"/>
      <c r="K25" s="41"/>
      <c r="L25" s="20"/>
      <c r="M25" s="20"/>
      <c r="N25" s="20"/>
      <c r="O25" s="20"/>
      <c r="P25" s="20"/>
    </row>
    <row r="26" spans="1:23" s="20" customFormat="1" ht="3" customHeight="1" x14ac:dyDescent="0.25">
      <c r="A26" s="76"/>
      <c r="B26" s="92"/>
      <c r="C26" s="92"/>
      <c r="D26" s="92"/>
      <c r="E26" s="92"/>
      <c r="F26" s="92"/>
      <c r="G26" s="92"/>
      <c r="H26" s="92"/>
      <c r="I26" s="92"/>
      <c r="J26" s="75"/>
      <c r="K26" s="39"/>
    </row>
    <row r="27" spans="1:23" ht="15.75" customHeight="1" x14ac:dyDescent="0.25">
      <c r="A27" s="290" t="s">
        <v>174</v>
      </c>
      <c r="B27" s="291"/>
      <c r="C27" s="291"/>
      <c r="D27" s="291"/>
      <c r="E27" s="291"/>
      <c r="F27" s="291"/>
      <c r="G27" s="291"/>
      <c r="H27" s="291"/>
      <c r="I27" s="291"/>
      <c r="J27" s="292"/>
      <c r="K27" s="41"/>
    </row>
    <row r="28" spans="1:23" s="20" customFormat="1" ht="3" customHeight="1" x14ac:dyDescent="0.25">
      <c r="A28" s="74"/>
      <c r="B28" s="93"/>
      <c r="C28" s="93"/>
      <c r="D28" s="93"/>
      <c r="E28" s="93"/>
      <c r="F28" s="93"/>
      <c r="G28" s="93"/>
      <c r="H28" s="93"/>
      <c r="I28" s="93"/>
      <c r="J28" s="77"/>
      <c r="K28" s="39"/>
    </row>
    <row r="29" spans="1:23" x14ac:dyDescent="0.25">
      <c r="A29" s="73" t="s">
        <v>184</v>
      </c>
      <c r="B29" s="248" t="s">
        <v>207</v>
      </c>
      <c r="C29" s="248"/>
      <c r="D29" s="248"/>
      <c r="E29" s="248"/>
      <c r="F29" s="248"/>
      <c r="G29" s="248"/>
      <c r="H29" s="248"/>
      <c r="I29" s="248"/>
      <c r="J29" s="293"/>
      <c r="K29" s="41"/>
    </row>
    <row r="30" spans="1:23" ht="62.25" customHeight="1" x14ac:dyDescent="0.25">
      <c r="A30" s="60" t="s">
        <v>185</v>
      </c>
      <c r="B30" s="250" t="s">
        <v>241</v>
      </c>
      <c r="C30" s="250"/>
      <c r="D30" s="250"/>
      <c r="E30" s="250"/>
      <c r="F30" s="250"/>
      <c r="G30" s="250"/>
      <c r="H30" s="250"/>
      <c r="I30" s="250"/>
      <c r="J30" s="294"/>
      <c r="K30" s="41"/>
    </row>
    <row r="31" spans="1:23" x14ac:dyDescent="0.25">
      <c r="A31" s="97" t="s">
        <v>222</v>
      </c>
      <c r="B31" s="252" t="s">
        <v>233</v>
      </c>
      <c r="C31" s="252"/>
      <c r="D31" s="252"/>
      <c r="E31" s="252"/>
      <c r="F31" s="252"/>
      <c r="G31" s="252"/>
      <c r="H31" s="252"/>
      <c r="I31" s="252"/>
      <c r="J31" s="306"/>
      <c r="K31" s="41"/>
      <c r="U31" s="34">
        <v>0</v>
      </c>
    </row>
    <row r="32" spans="1:23" ht="26.25" hidden="1" customHeight="1" x14ac:dyDescent="0.25">
      <c r="A32" s="60" t="s">
        <v>213</v>
      </c>
      <c r="B32" s="67"/>
      <c r="C32" s="61"/>
      <c r="D32" s="61"/>
      <c r="E32" s="61"/>
      <c r="F32" s="61"/>
      <c r="G32" s="61"/>
      <c r="H32" s="61"/>
      <c r="I32" s="61"/>
      <c r="J32" s="62"/>
      <c r="K32" s="41"/>
    </row>
    <row r="33" spans="1:14" ht="15.75" customHeight="1" x14ac:dyDescent="0.25">
      <c r="A33" s="290" t="s">
        <v>176</v>
      </c>
      <c r="B33" s="291"/>
      <c r="C33" s="291"/>
      <c r="D33" s="291"/>
      <c r="E33" s="291"/>
      <c r="F33" s="291"/>
      <c r="G33" s="291"/>
      <c r="H33" s="291"/>
      <c r="I33" s="291"/>
      <c r="J33" s="292"/>
      <c r="K33" s="41"/>
    </row>
    <row r="34" spans="1:14" s="20" customFormat="1" ht="3" customHeight="1" x14ac:dyDescent="0.25">
      <c r="A34" s="74"/>
      <c r="B34" s="93"/>
      <c r="C34" s="93"/>
      <c r="D34" s="93"/>
      <c r="E34" s="93"/>
      <c r="F34" s="93"/>
      <c r="G34" s="93"/>
      <c r="H34" s="93"/>
      <c r="I34" s="93"/>
      <c r="J34" s="77"/>
      <c r="K34" s="39"/>
    </row>
    <row r="35" spans="1:14" s="20" customFormat="1" x14ac:dyDescent="0.25">
      <c r="A35" s="279" t="s">
        <v>175</v>
      </c>
      <c r="B35" s="280"/>
      <c r="C35" s="280"/>
      <c r="D35" s="280"/>
      <c r="E35" s="280"/>
      <c r="F35" s="280"/>
      <c r="G35" s="280"/>
      <c r="H35" s="280"/>
      <c r="I35" s="280"/>
      <c r="J35" s="281"/>
      <c r="K35" s="39"/>
    </row>
    <row r="36" spans="1:14" s="20" customFormat="1" ht="3" customHeight="1" x14ac:dyDescent="0.25">
      <c r="A36" s="74"/>
      <c r="B36" s="93"/>
      <c r="C36" s="93"/>
      <c r="D36" s="93"/>
      <c r="E36" s="93"/>
      <c r="F36" s="93"/>
      <c r="G36" s="93"/>
      <c r="H36" s="93"/>
      <c r="I36" s="93"/>
      <c r="J36" s="77"/>
      <c r="K36" s="39"/>
    </row>
    <row r="37" spans="1:14" ht="15" customHeight="1" x14ac:dyDescent="0.25">
      <c r="A37" s="296" t="s">
        <v>3</v>
      </c>
      <c r="B37" s="297"/>
      <c r="C37" s="298" t="s">
        <v>10</v>
      </c>
      <c r="D37" s="302"/>
      <c r="E37" s="302"/>
      <c r="F37" s="302" t="s">
        <v>4</v>
      </c>
      <c r="G37" s="302"/>
      <c r="H37" s="297"/>
      <c r="I37" s="298" t="s">
        <v>12</v>
      </c>
      <c r="J37" s="299"/>
      <c r="K37" s="43"/>
    </row>
    <row r="38" spans="1:14" x14ac:dyDescent="0.25">
      <c r="A38" s="334">
        <v>444590329</v>
      </c>
      <c r="B38" s="264"/>
      <c r="C38" s="272">
        <v>444633185</v>
      </c>
      <c r="D38" s="273"/>
      <c r="E38" s="274"/>
      <c r="F38" s="272">
        <v>31748162.309999999</v>
      </c>
      <c r="G38" s="273"/>
      <c r="H38" s="274"/>
      <c r="I38" s="265">
        <f>IF(F38&gt;0,F38/C38,0)</f>
        <v>7.1403042735103089E-2</v>
      </c>
      <c r="J38" s="301"/>
      <c r="K38" s="43"/>
      <c r="M38" s="117"/>
      <c r="N38" s="117"/>
    </row>
    <row r="39" spans="1:14" s="20" customFormat="1" x14ac:dyDescent="0.25">
      <c r="A39" s="279" t="s">
        <v>177</v>
      </c>
      <c r="B39" s="280"/>
      <c r="C39" s="280"/>
      <c r="D39" s="280"/>
      <c r="E39" s="280"/>
      <c r="F39" s="280"/>
      <c r="G39" s="280"/>
      <c r="H39" s="280"/>
      <c r="I39" s="280"/>
      <c r="J39" s="281"/>
      <c r="K39" s="39"/>
    </row>
    <row r="40" spans="1:14" s="20" customFormat="1" ht="3" customHeight="1" x14ac:dyDescent="0.25">
      <c r="A40" s="74"/>
      <c r="B40" s="93"/>
      <c r="C40" s="93"/>
      <c r="D40" s="93"/>
      <c r="E40" s="93"/>
      <c r="F40" s="93"/>
      <c r="G40" s="93"/>
      <c r="H40" s="93"/>
      <c r="I40" s="93"/>
      <c r="J40" s="77"/>
      <c r="K40" s="39"/>
    </row>
    <row r="41" spans="1:14" x14ac:dyDescent="0.25">
      <c r="A41" s="74"/>
      <c r="B41" s="93"/>
      <c r="C41" s="254" t="s">
        <v>5</v>
      </c>
      <c r="D41" s="255"/>
      <c r="E41" s="254" t="s">
        <v>214</v>
      </c>
      <c r="F41" s="255"/>
      <c r="G41" s="254" t="s">
        <v>14</v>
      </c>
      <c r="H41" s="254"/>
      <c r="I41" s="254" t="s">
        <v>9</v>
      </c>
      <c r="J41" s="295"/>
      <c r="K41" s="41"/>
    </row>
    <row r="42" spans="1:14" ht="30" x14ac:dyDescent="0.25">
      <c r="A42" s="94" t="s">
        <v>27</v>
      </c>
      <c r="B42" s="78" t="s">
        <v>26</v>
      </c>
      <c r="C42" s="78" t="s">
        <v>198</v>
      </c>
      <c r="D42" s="78" t="s">
        <v>199</v>
      </c>
      <c r="E42" s="79" t="s">
        <v>218</v>
      </c>
      <c r="F42" s="79" t="s">
        <v>215</v>
      </c>
      <c r="G42" s="79" t="s">
        <v>216</v>
      </c>
      <c r="H42" s="79" t="s">
        <v>217</v>
      </c>
      <c r="I42" s="79" t="s">
        <v>11</v>
      </c>
      <c r="J42" s="95" t="s">
        <v>8</v>
      </c>
      <c r="K42" s="41"/>
    </row>
    <row r="43" spans="1:14" ht="75.75" customHeight="1" x14ac:dyDescent="0.25">
      <c r="A43" s="68" t="s">
        <v>236</v>
      </c>
      <c r="B43" s="69" t="s">
        <v>208</v>
      </c>
      <c r="C43" s="70">
        <v>7200</v>
      </c>
      <c r="D43" s="70">
        <v>444590329</v>
      </c>
      <c r="E43" s="70">
        <v>1800</v>
      </c>
      <c r="F43" s="70">
        <v>88918065.799999997</v>
      </c>
      <c r="G43" s="165">
        <v>3195</v>
      </c>
      <c r="H43" s="121">
        <v>96502578.920000002</v>
      </c>
      <c r="I43" s="191">
        <f>+Tabla134[Física 
(E)]/Tabla134[Física
(C )]</f>
        <v>1.7749999999999999</v>
      </c>
      <c r="J43" s="85">
        <f>+Tabla134[Financiera 
 (F)]/Tabla134[Financiera
(D)]</f>
        <v>1.0852977744371943</v>
      </c>
      <c r="K43" s="44"/>
    </row>
    <row r="44" spans="1:14" s="20" customFormat="1" ht="0.75" customHeight="1" x14ac:dyDescent="0.25">
      <c r="A44" s="156"/>
      <c r="B44" s="157"/>
      <c r="C44" s="158"/>
      <c r="D44" s="159"/>
      <c r="E44" s="160"/>
      <c r="F44" s="160"/>
      <c r="G44" s="161"/>
      <c r="H44" s="162"/>
      <c r="I44" s="163">
        <f>+Tabla134[Física
(C )]/Tabla134[Física
(A)]</f>
        <v>0.25</v>
      </c>
      <c r="J44" s="164"/>
      <c r="K44" s="39"/>
    </row>
    <row r="45" spans="1:14" ht="15.75" customHeight="1" x14ac:dyDescent="0.25">
      <c r="A45" s="290" t="s">
        <v>178</v>
      </c>
      <c r="B45" s="291"/>
      <c r="C45" s="291"/>
      <c r="D45" s="291"/>
      <c r="E45" s="291"/>
      <c r="F45" s="291"/>
      <c r="G45" s="291"/>
      <c r="H45" s="291"/>
      <c r="I45" s="291"/>
      <c r="J45" s="292"/>
      <c r="K45" s="45"/>
      <c r="L45" s="30"/>
    </row>
    <row r="46" spans="1:14" s="20" customFormat="1" ht="3" customHeight="1" x14ac:dyDescent="0.25">
      <c r="A46" s="74"/>
      <c r="B46" s="93"/>
      <c r="C46" s="93"/>
      <c r="D46" s="93"/>
      <c r="E46" s="93"/>
      <c r="F46" s="93"/>
      <c r="G46" s="93"/>
      <c r="H46" s="93"/>
      <c r="I46" s="93"/>
      <c r="J46" s="77"/>
      <c r="K46" s="39"/>
    </row>
    <row r="47" spans="1:14" s="20" customFormat="1" x14ac:dyDescent="0.25">
      <c r="A47" s="279" t="s">
        <v>179</v>
      </c>
      <c r="B47" s="280"/>
      <c r="C47" s="280"/>
      <c r="D47" s="280"/>
      <c r="E47" s="280"/>
      <c r="F47" s="280"/>
      <c r="G47" s="280"/>
      <c r="H47" s="280"/>
      <c r="I47" s="280"/>
      <c r="J47" s="281"/>
      <c r="K47" s="39"/>
    </row>
    <row r="48" spans="1:14" s="20" customFormat="1" ht="3" customHeight="1" x14ac:dyDescent="0.25">
      <c r="A48" s="76"/>
      <c r="B48" s="92"/>
      <c r="C48" s="92"/>
      <c r="D48" s="92"/>
      <c r="E48" s="92"/>
      <c r="F48" s="92"/>
      <c r="G48" s="92"/>
      <c r="H48" s="92"/>
      <c r="I48" s="92"/>
      <c r="J48" s="75"/>
      <c r="K48" s="39"/>
    </row>
    <row r="49" spans="1:11" ht="40.5" customHeight="1" x14ac:dyDescent="0.25">
      <c r="A49" s="66" t="s">
        <v>180</v>
      </c>
      <c r="B49" s="331" t="s">
        <v>249</v>
      </c>
      <c r="C49" s="331"/>
      <c r="D49" s="331"/>
      <c r="E49" s="331"/>
      <c r="F49" s="331"/>
      <c r="G49" s="331"/>
      <c r="H49" s="331"/>
      <c r="I49" s="331"/>
      <c r="J49" s="332"/>
      <c r="K49" s="41"/>
    </row>
    <row r="50" spans="1:11" ht="29.25" customHeight="1" x14ac:dyDescent="0.25">
      <c r="A50" s="66" t="s">
        <v>181</v>
      </c>
      <c r="B50" s="331" t="s">
        <v>242</v>
      </c>
      <c r="C50" s="331"/>
      <c r="D50" s="331"/>
      <c r="E50" s="331"/>
      <c r="F50" s="331"/>
      <c r="G50" s="331"/>
      <c r="H50" s="331"/>
      <c r="I50" s="331"/>
      <c r="J50" s="332"/>
      <c r="K50" s="41"/>
    </row>
    <row r="51" spans="1:11" ht="40.5" customHeight="1" x14ac:dyDescent="0.25">
      <c r="A51" s="66" t="s">
        <v>7</v>
      </c>
      <c r="B51" s="194" t="s">
        <v>263</v>
      </c>
      <c r="C51" s="194"/>
      <c r="D51" s="194"/>
      <c r="E51" s="194"/>
      <c r="F51" s="194"/>
      <c r="G51" s="194"/>
      <c r="H51" s="194"/>
      <c r="I51" s="194"/>
      <c r="J51" s="195"/>
      <c r="K51" s="41"/>
    </row>
    <row r="52" spans="1:11" ht="77.45" customHeight="1" x14ac:dyDescent="0.25">
      <c r="A52" s="66" t="s">
        <v>6</v>
      </c>
      <c r="B52" s="285" t="s">
        <v>264</v>
      </c>
      <c r="C52" s="285"/>
      <c r="D52" s="285"/>
      <c r="E52" s="285"/>
      <c r="F52" s="285"/>
      <c r="G52" s="285"/>
      <c r="H52" s="285"/>
      <c r="I52" s="285"/>
      <c r="J52" s="333"/>
      <c r="K52" s="41"/>
    </row>
    <row r="53" spans="1:11" s="20" customFormat="1" ht="3" customHeight="1" x14ac:dyDescent="0.25">
      <c r="A53" s="76"/>
      <c r="B53" s="92"/>
      <c r="C53" s="92"/>
      <c r="D53" s="92"/>
      <c r="E53" s="92"/>
      <c r="F53" s="92"/>
      <c r="G53" s="92"/>
      <c r="H53" s="92"/>
      <c r="I53" s="92"/>
      <c r="J53" s="75"/>
      <c r="K53" s="39"/>
    </row>
    <row r="54" spans="1:11" ht="15.75" customHeight="1" x14ac:dyDescent="0.25">
      <c r="A54" s="290" t="s">
        <v>223</v>
      </c>
      <c r="B54" s="291"/>
      <c r="C54" s="291"/>
      <c r="D54" s="291"/>
      <c r="E54" s="291"/>
      <c r="F54" s="291"/>
      <c r="G54" s="291"/>
      <c r="H54" s="291"/>
      <c r="I54" s="291"/>
      <c r="J54" s="292"/>
      <c r="K54" s="41"/>
    </row>
    <row r="55" spans="1:11" s="20" customFormat="1" ht="3" customHeight="1" x14ac:dyDescent="0.25">
      <c r="A55" s="74"/>
      <c r="B55" s="93"/>
      <c r="C55" s="93"/>
      <c r="D55" s="93"/>
      <c r="E55" s="93"/>
      <c r="F55" s="93"/>
      <c r="G55" s="93"/>
      <c r="H55" s="93"/>
      <c r="I55" s="93"/>
      <c r="J55" s="77"/>
      <c r="K55" s="39"/>
    </row>
    <row r="56" spans="1:11" s="20" customFormat="1" x14ac:dyDescent="0.25">
      <c r="A56" s="327" t="s">
        <v>183</v>
      </c>
      <c r="B56" s="328"/>
      <c r="C56" s="328"/>
      <c r="D56" s="328"/>
      <c r="E56" s="328"/>
      <c r="F56" s="328"/>
      <c r="G56" s="328"/>
      <c r="H56" s="328"/>
      <c r="I56" s="328"/>
      <c r="J56" s="329"/>
      <c r="K56" s="39"/>
    </row>
    <row r="57" spans="1:11" s="20" customFormat="1" ht="3" customHeight="1" x14ac:dyDescent="0.25">
      <c r="A57" s="76"/>
      <c r="B57" s="92"/>
      <c r="C57" s="92"/>
      <c r="D57" s="92"/>
      <c r="E57" s="92"/>
      <c r="F57" s="92"/>
      <c r="G57" s="92"/>
      <c r="H57" s="92"/>
      <c r="I57" s="92"/>
      <c r="J57" s="75"/>
      <c r="K57" s="39"/>
    </row>
    <row r="58" spans="1:11" ht="42.75" customHeight="1" thickBot="1" x14ac:dyDescent="0.3">
      <c r="A58" s="202"/>
      <c r="B58" s="203"/>
      <c r="C58" s="203"/>
      <c r="D58" s="203"/>
      <c r="E58" s="203"/>
      <c r="F58" s="203"/>
      <c r="G58" s="203"/>
      <c r="H58" s="203"/>
      <c r="I58" s="203"/>
      <c r="J58" s="204"/>
      <c r="K58" s="41"/>
    </row>
    <row r="59" spans="1:11" ht="14.25" customHeight="1" thickTop="1" x14ac:dyDescent="0.25">
      <c r="A59" s="330" t="s">
        <v>182</v>
      </c>
      <c r="B59" s="330"/>
      <c r="C59" s="330"/>
      <c r="D59" s="330"/>
      <c r="E59" s="330"/>
      <c r="F59" s="330"/>
      <c r="G59" s="330"/>
      <c r="H59" s="330"/>
      <c r="I59" s="330"/>
      <c r="J59" s="330"/>
      <c r="K59" s="41"/>
    </row>
    <row r="61" spans="1:11" ht="7.5" customHeight="1" x14ac:dyDescent="0.25"/>
  </sheetData>
  <sheetProtection formatCells="0" formatColumns="0" formatRows="0" insertRows="0" deleteRows="0" pivotTables="0"/>
  <mergeCells count="49">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 ref="A17:J17"/>
    <mergeCell ref="C19:J19"/>
    <mergeCell ref="C21:J21"/>
    <mergeCell ref="C23:J23"/>
    <mergeCell ref="B25:J25"/>
    <mergeCell ref="A27:J27"/>
    <mergeCell ref="B29:J29"/>
    <mergeCell ref="B30:J30"/>
    <mergeCell ref="C41:D41"/>
    <mergeCell ref="G41:H41"/>
    <mergeCell ref="I41:J41"/>
    <mergeCell ref="A33:J33"/>
    <mergeCell ref="A35:J35"/>
    <mergeCell ref="A37:B37"/>
    <mergeCell ref="I37:J37"/>
    <mergeCell ref="A38:B38"/>
    <mergeCell ref="I38:J38"/>
    <mergeCell ref="A39:J39"/>
    <mergeCell ref="E41:F41"/>
    <mergeCell ref="F37:H37"/>
    <mergeCell ref="C37:E37"/>
    <mergeCell ref="C38:E38"/>
    <mergeCell ref="A54:J54"/>
    <mergeCell ref="A56:J56"/>
    <mergeCell ref="A58:J58"/>
    <mergeCell ref="A59:J59"/>
    <mergeCell ref="A45:J45"/>
    <mergeCell ref="A47:J47"/>
    <mergeCell ref="B49:J49"/>
    <mergeCell ref="B50:J50"/>
    <mergeCell ref="B51:J51"/>
    <mergeCell ref="B52:J52"/>
    <mergeCell ref="F38:H38"/>
  </mergeCells>
  <dataValidations count="14">
    <dataValidation allowBlank="1" showInputMessage="1" showErrorMessage="1" prompt="Monto ejecutado en el trimestre" sqref="H42"/>
    <dataValidation allowBlank="1" showInputMessage="1" showErrorMessage="1" prompt="Meta alcanzada en el trimestre" sqref="G42"/>
    <dataValidation allowBlank="1" showInputMessage="1" showErrorMessage="1" prompt="Monto presupuestado para el producto" sqref="D42 F42"/>
    <dataValidation allowBlank="1" showInputMessage="1" showErrorMessage="1" prompt="Meta anual del indicador" sqref="C42 E42"/>
    <dataValidation allowBlank="1" showInputMessage="1" showErrorMessage="1" prompt="Nombre del indicador" sqref="B42"/>
    <dataValidation allowBlank="1" showInputMessage="1" showErrorMessage="1" prompt="Nombre de cada producto" sqref="A42"/>
    <dataValidation allowBlank="1" showInputMessage="1" showErrorMessage="1" prompt="¿En qué consiste el programa?" sqref="B30:J30"/>
    <dataValidation allowBlank="1" showInputMessage="1" showErrorMessage="1" prompt="Presupuesto del programa" sqref="A38:C38"/>
    <dataValidation allowBlank="1" showInputMessage="1" showErrorMessage="1" prompt="De existir desvío, explicar razones." sqref="B52:J52"/>
    <dataValidation allowBlank="1" showInputMessage="1" showErrorMessage="1" prompt="¿En qué consiste el producto? su objetivo" sqref="B50:J50"/>
    <dataValidation allowBlank="1" showInputMessage="1" showErrorMessage="1" prompt="Nombre del producto" sqref="B49:J49"/>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505" right="0.70866141732283505" top="0.74803149606299202" bottom="0.74803149606299202" header="0.31496062992126" footer="0.31496062992126"/>
  <pageSetup scale="49" orientation="portrait" r:id="rId1"/>
  <headerFooter alignWithMargins="0">
    <oddFooter>&amp;RPágina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3" customWidth="1"/>
    <col min="2" max="2" width="14" style="3" customWidth="1"/>
    <col min="3" max="3" width="10" style="3" customWidth="1"/>
    <col min="4" max="4" width="27.7109375" style="3" customWidth="1"/>
    <col min="5" max="5" width="13.85546875" style="3" customWidth="1"/>
    <col min="6" max="6" width="14.140625" style="3" customWidth="1"/>
    <col min="7" max="16384" width="5" style="3"/>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45" t="s">
        <v>28</v>
      </c>
      <c r="B5" s="346"/>
      <c r="C5" s="346"/>
      <c r="D5" s="346"/>
      <c r="E5" s="346"/>
      <c r="F5" s="347"/>
    </row>
    <row r="6" spans="1:6" ht="16.5" customHeight="1" thickBot="1" x14ac:dyDescent="0.3">
      <c r="D6" s="4"/>
    </row>
    <row r="7" spans="1:6" ht="16.5" customHeight="1" x14ac:dyDescent="0.25">
      <c r="A7" s="5" t="s">
        <v>29</v>
      </c>
      <c r="B7" s="5" t="s">
        <v>30</v>
      </c>
      <c r="C7" s="5" t="s">
        <v>31</v>
      </c>
      <c r="D7" s="5" t="s">
        <v>32</v>
      </c>
      <c r="E7" s="5" t="s">
        <v>33</v>
      </c>
      <c r="F7" s="6" t="s">
        <v>34</v>
      </c>
    </row>
    <row r="8" spans="1:6" ht="123.75" customHeight="1" thickBot="1" x14ac:dyDescent="0.3">
      <c r="A8" s="7">
        <v>0</v>
      </c>
      <c r="B8" s="8" t="s">
        <v>189</v>
      </c>
      <c r="C8" s="9" t="s">
        <v>35</v>
      </c>
      <c r="D8" s="10" t="s">
        <v>36</v>
      </c>
      <c r="E8" s="11" t="s">
        <v>190</v>
      </c>
      <c r="F8" s="11" t="s">
        <v>191</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3" bestFit="1" customWidth="1"/>
    <col min="2" max="2" width="67.42578125" style="3" customWidth="1"/>
    <col min="3" max="3" width="6" style="3" customWidth="1"/>
    <col min="4" max="4" width="5.140625" style="3" bestFit="1" customWidth="1"/>
    <col min="5" max="5" width="170.5703125" style="3" bestFit="1" customWidth="1"/>
    <col min="6" max="6" width="11.85546875" style="3" bestFit="1" customWidth="1"/>
    <col min="7" max="16384" width="11.42578125" style="3"/>
  </cols>
  <sheetData>
    <row r="1" spans="1:5" x14ac:dyDescent="0.25">
      <c r="A1" s="14"/>
      <c r="B1" s="15" t="s">
        <v>23</v>
      </c>
    </row>
    <row r="2" spans="1:5" x14ac:dyDescent="0.25">
      <c r="A2" s="16">
        <v>1</v>
      </c>
      <c r="B2" s="17" t="s">
        <v>86</v>
      </c>
      <c r="C2"/>
      <c r="D2"/>
      <c r="E2"/>
    </row>
    <row r="3" spans="1:5" x14ac:dyDescent="0.25">
      <c r="A3" s="16">
        <v>2</v>
      </c>
      <c r="B3" s="17" t="s">
        <v>88</v>
      </c>
      <c r="C3"/>
      <c r="D3"/>
      <c r="E3"/>
    </row>
    <row r="4" spans="1:5" x14ac:dyDescent="0.25">
      <c r="A4" s="16">
        <v>3</v>
      </c>
      <c r="B4" s="17" t="s">
        <v>90</v>
      </c>
      <c r="C4"/>
      <c r="D4"/>
      <c r="E4"/>
    </row>
    <row r="5" spans="1:5" x14ac:dyDescent="0.25">
      <c r="A5" s="16">
        <v>4</v>
      </c>
      <c r="B5" s="17" t="s">
        <v>92</v>
      </c>
      <c r="C5"/>
      <c r="D5"/>
      <c r="E5"/>
    </row>
    <row r="7" spans="1:5" x14ac:dyDescent="0.25">
      <c r="A7" s="14"/>
      <c r="B7" s="18" t="s">
        <v>24</v>
      </c>
      <c r="C7" s="12"/>
      <c r="E7" s="12" t="s">
        <v>25</v>
      </c>
    </row>
    <row r="8" spans="1:5" ht="30" x14ac:dyDescent="0.25">
      <c r="A8" s="16">
        <v>1.1000000000000001</v>
      </c>
      <c r="B8" s="17" t="s">
        <v>173</v>
      </c>
      <c r="D8" s="3" t="s">
        <v>37</v>
      </c>
      <c r="E8" s="13" t="s">
        <v>150</v>
      </c>
    </row>
    <row r="9" spans="1:5" ht="30" x14ac:dyDescent="0.25">
      <c r="A9" s="16">
        <v>1.2</v>
      </c>
      <c r="B9" s="17" t="s">
        <v>38</v>
      </c>
      <c r="D9" s="3" t="s">
        <v>39</v>
      </c>
      <c r="E9" s="13" t="s">
        <v>151</v>
      </c>
    </row>
    <row r="10" spans="1:5" ht="30" x14ac:dyDescent="0.25">
      <c r="A10" s="16">
        <v>1.3</v>
      </c>
      <c r="B10" s="17" t="s">
        <v>40</v>
      </c>
      <c r="D10" s="3" t="s">
        <v>41</v>
      </c>
      <c r="E10" s="13" t="s">
        <v>42</v>
      </c>
    </row>
    <row r="11" spans="1:5" ht="30" x14ac:dyDescent="0.25">
      <c r="A11" s="16">
        <v>1.4</v>
      </c>
      <c r="B11" s="17" t="s">
        <v>43</v>
      </c>
      <c r="D11" s="3" t="s">
        <v>44</v>
      </c>
      <c r="E11" s="13" t="s">
        <v>45</v>
      </c>
    </row>
    <row r="12" spans="1:5" ht="30" x14ac:dyDescent="0.25">
      <c r="A12" s="16">
        <v>2.1</v>
      </c>
      <c r="B12" s="17" t="s">
        <v>149</v>
      </c>
      <c r="D12" s="3" t="s">
        <v>46</v>
      </c>
      <c r="E12" s="13" t="s">
        <v>152</v>
      </c>
    </row>
    <row r="13" spans="1:5" ht="30" x14ac:dyDescent="0.25">
      <c r="A13" s="16">
        <v>2.2000000000000002</v>
      </c>
      <c r="B13" s="17" t="s">
        <v>47</v>
      </c>
      <c r="D13" s="3" t="s">
        <v>48</v>
      </c>
      <c r="E13" s="13" t="s">
        <v>153</v>
      </c>
    </row>
    <row r="14" spans="1:5" x14ac:dyDescent="0.25">
      <c r="A14" s="16">
        <v>2.2999999999999998</v>
      </c>
      <c r="B14" s="17" t="s">
        <v>49</v>
      </c>
      <c r="D14" s="3" t="s">
        <v>50</v>
      </c>
      <c r="E14" s="13" t="s">
        <v>154</v>
      </c>
    </row>
    <row r="15" spans="1:5" x14ac:dyDescent="0.25">
      <c r="A15" s="16">
        <v>2.4</v>
      </c>
      <c r="B15" s="17" t="s">
        <v>51</v>
      </c>
      <c r="D15" s="3" t="s">
        <v>52</v>
      </c>
      <c r="E15" s="13" t="s">
        <v>53</v>
      </c>
    </row>
    <row r="16" spans="1:5" ht="30" x14ac:dyDescent="0.25">
      <c r="A16" s="16">
        <v>2.5</v>
      </c>
      <c r="B16" s="17" t="s">
        <v>54</v>
      </c>
      <c r="D16" s="3" t="s">
        <v>55</v>
      </c>
      <c r="E16" s="13" t="s">
        <v>155</v>
      </c>
    </row>
    <row r="17" spans="1:5" x14ac:dyDescent="0.25">
      <c r="A17" s="16">
        <v>2.6</v>
      </c>
      <c r="B17" s="17" t="s">
        <v>56</v>
      </c>
      <c r="D17" s="3" t="s">
        <v>57</v>
      </c>
      <c r="E17" s="13" t="s">
        <v>58</v>
      </c>
    </row>
    <row r="18" spans="1:5" x14ac:dyDescent="0.25">
      <c r="A18" s="16">
        <v>2.7</v>
      </c>
      <c r="B18" s="17" t="s">
        <v>59</v>
      </c>
      <c r="D18" s="3" t="s">
        <v>60</v>
      </c>
      <c r="E18" s="13" t="s">
        <v>61</v>
      </c>
    </row>
    <row r="19" spans="1:5" ht="52.5" customHeight="1" x14ac:dyDescent="0.25">
      <c r="A19" s="16">
        <v>3.1</v>
      </c>
      <c r="B19" s="17" t="s">
        <v>62</v>
      </c>
      <c r="D19" s="3" t="s">
        <v>63</v>
      </c>
      <c r="E19" s="13" t="s">
        <v>64</v>
      </c>
    </row>
    <row r="20" spans="1:5" x14ac:dyDescent="0.25">
      <c r="A20" s="16">
        <v>3.2</v>
      </c>
      <c r="B20" s="17" t="s">
        <v>65</v>
      </c>
      <c r="D20" s="3" t="s">
        <v>66</v>
      </c>
      <c r="E20" s="13" t="s">
        <v>67</v>
      </c>
    </row>
    <row r="21" spans="1:5" ht="30" x14ac:dyDescent="0.25">
      <c r="A21" s="16">
        <v>3.3</v>
      </c>
      <c r="B21" s="17" t="s">
        <v>68</v>
      </c>
      <c r="D21" s="3" t="s">
        <v>69</v>
      </c>
      <c r="E21" s="13" t="s">
        <v>70</v>
      </c>
    </row>
    <row r="22" spans="1:5" x14ac:dyDescent="0.25">
      <c r="A22" s="16">
        <v>3.4</v>
      </c>
      <c r="B22" s="17" t="s">
        <v>71</v>
      </c>
      <c r="D22" s="3" t="s">
        <v>72</v>
      </c>
      <c r="E22" s="13" t="s">
        <v>73</v>
      </c>
    </row>
    <row r="23" spans="1:5" ht="45" x14ac:dyDescent="0.25">
      <c r="A23" s="16">
        <v>3.5</v>
      </c>
      <c r="B23" s="17" t="s">
        <v>148</v>
      </c>
      <c r="D23" s="3" t="s">
        <v>74</v>
      </c>
      <c r="E23" s="13" t="s">
        <v>75</v>
      </c>
    </row>
    <row r="24" spans="1:5" x14ac:dyDescent="0.25">
      <c r="A24" s="16">
        <v>4.0999999999999996</v>
      </c>
      <c r="B24" s="17" t="s">
        <v>76</v>
      </c>
      <c r="D24" s="3" t="s">
        <v>77</v>
      </c>
      <c r="E24" s="13" t="s">
        <v>78</v>
      </c>
    </row>
    <row r="25" spans="1:5" ht="30" x14ac:dyDescent="0.25">
      <c r="A25" s="16">
        <v>4.2</v>
      </c>
      <c r="B25" s="17" t="s">
        <v>79</v>
      </c>
      <c r="D25" s="3" t="s">
        <v>80</v>
      </c>
      <c r="E25" s="13" t="s">
        <v>156</v>
      </c>
    </row>
    <row r="26" spans="1:5" x14ac:dyDescent="0.25">
      <c r="A26" s="16">
        <v>4.3</v>
      </c>
      <c r="B26" s="17" t="s">
        <v>147</v>
      </c>
      <c r="D26" s="3" t="s">
        <v>81</v>
      </c>
      <c r="E26" s="13" t="s">
        <v>82</v>
      </c>
    </row>
    <row r="27" spans="1:5" x14ac:dyDescent="0.25">
      <c r="D27" s="3" t="s">
        <v>83</v>
      </c>
      <c r="E27" s="13" t="s">
        <v>84</v>
      </c>
    </row>
    <row r="28" spans="1:5" x14ac:dyDescent="0.25">
      <c r="D28" s="3" t="s">
        <v>85</v>
      </c>
      <c r="E28" s="13" t="s">
        <v>157</v>
      </c>
    </row>
    <row r="29" spans="1:5" x14ac:dyDescent="0.25">
      <c r="D29" s="3" t="s">
        <v>87</v>
      </c>
      <c r="E29" s="13" t="s">
        <v>158</v>
      </c>
    </row>
    <row r="30" spans="1:5" x14ac:dyDescent="0.25">
      <c r="D30" s="3" t="s">
        <v>89</v>
      </c>
      <c r="E30" s="13" t="s">
        <v>159</v>
      </c>
    </row>
    <row r="31" spans="1:5" x14ac:dyDescent="0.25">
      <c r="D31" s="3" t="s">
        <v>91</v>
      </c>
      <c r="E31" s="13" t="s">
        <v>160</v>
      </c>
    </row>
    <row r="32" spans="1:5" x14ac:dyDescent="0.25">
      <c r="D32" s="3" t="s">
        <v>93</v>
      </c>
      <c r="E32" s="13" t="s">
        <v>94</v>
      </c>
    </row>
    <row r="33" spans="1:5" ht="30" x14ac:dyDescent="0.25">
      <c r="A33"/>
      <c r="B33"/>
      <c r="D33" s="3" t="s">
        <v>95</v>
      </c>
      <c r="E33" s="13" t="s">
        <v>161</v>
      </c>
    </row>
    <row r="34" spans="1:5" x14ac:dyDescent="0.25">
      <c r="A34"/>
      <c r="B34"/>
      <c r="D34" s="3" t="s">
        <v>96</v>
      </c>
      <c r="E34" s="13" t="s">
        <v>97</v>
      </c>
    </row>
    <row r="35" spans="1:5" ht="30" x14ac:dyDescent="0.25">
      <c r="A35"/>
      <c r="B35"/>
      <c r="D35" s="3" t="s">
        <v>98</v>
      </c>
      <c r="E35" s="13" t="s">
        <v>99</v>
      </c>
    </row>
    <row r="36" spans="1:5" x14ac:dyDescent="0.25">
      <c r="A36"/>
      <c r="B36"/>
      <c r="D36" s="3" t="s">
        <v>100</v>
      </c>
      <c r="E36" s="13" t="s">
        <v>101</v>
      </c>
    </row>
    <row r="37" spans="1:5" x14ac:dyDescent="0.25">
      <c r="A37"/>
      <c r="B37"/>
      <c r="D37" s="3" t="s">
        <v>102</v>
      </c>
      <c r="E37" s="13" t="s">
        <v>103</v>
      </c>
    </row>
    <row r="38" spans="1:5" ht="15" customHeight="1" x14ac:dyDescent="0.25">
      <c r="A38"/>
      <c r="B38"/>
      <c r="D38" s="3" t="s">
        <v>104</v>
      </c>
      <c r="E38" s="13" t="s">
        <v>162</v>
      </c>
    </row>
    <row r="39" spans="1:5" ht="30" x14ac:dyDescent="0.25">
      <c r="A39"/>
      <c r="B39"/>
      <c r="D39" s="3" t="s">
        <v>105</v>
      </c>
      <c r="E39" s="13" t="s">
        <v>163</v>
      </c>
    </row>
    <row r="40" spans="1:5" x14ac:dyDescent="0.25">
      <c r="A40"/>
      <c r="B40"/>
      <c r="D40" s="3" t="s">
        <v>106</v>
      </c>
      <c r="E40" s="13" t="s">
        <v>164</v>
      </c>
    </row>
    <row r="41" spans="1:5" x14ac:dyDescent="0.25">
      <c r="A41"/>
      <c r="B41"/>
      <c r="D41" s="3" t="s">
        <v>107</v>
      </c>
      <c r="E41" s="13" t="s">
        <v>165</v>
      </c>
    </row>
    <row r="42" spans="1:5" x14ac:dyDescent="0.25">
      <c r="A42"/>
      <c r="B42"/>
      <c r="D42" s="3" t="s">
        <v>108</v>
      </c>
      <c r="E42" s="13" t="s">
        <v>109</v>
      </c>
    </row>
    <row r="43" spans="1:5" ht="15" customHeight="1" x14ac:dyDescent="0.25">
      <c r="A43"/>
      <c r="B43"/>
      <c r="D43" s="3" t="s">
        <v>110</v>
      </c>
      <c r="E43" s="13" t="s">
        <v>111</v>
      </c>
    </row>
    <row r="44" spans="1:5" x14ac:dyDescent="0.25">
      <c r="A44"/>
      <c r="B44"/>
      <c r="D44" s="3" t="s">
        <v>112</v>
      </c>
      <c r="E44" s="13" t="s">
        <v>113</v>
      </c>
    </row>
    <row r="45" spans="1:5" x14ac:dyDescent="0.25">
      <c r="A45"/>
      <c r="B45"/>
      <c r="D45" s="3" t="s">
        <v>114</v>
      </c>
      <c r="E45" s="13" t="s">
        <v>115</v>
      </c>
    </row>
    <row r="46" spans="1:5" ht="30" x14ac:dyDescent="0.25">
      <c r="A46"/>
      <c r="B46"/>
      <c r="D46" s="3" t="s">
        <v>116</v>
      </c>
      <c r="E46" s="13" t="s">
        <v>166</v>
      </c>
    </row>
    <row r="47" spans="1:5" x14ac:dyDescent="0.25">
      <c r="A47"/>
      <c r="B47"/>
      <c r="D47" s="3" t="s">
        <v>117</v>
      </c>
      <c r="E47" s="13" t="s">
        <v>118</v>
      </c>
    </row>
    <row r="48" spans="1:5" ht="30" x14ac:dyDescent="0.25">
      <c r="A48"/>
      <c r="B48"/>
      <c r="D48" s="3" t="s">
        <v>119</v>
      </c>
      <c r="E48" s="13" t="s">
        <v>120</v>
      </c>
    </row>
    <row r="49" spans="1:5" x14ac:dyDescent="0.25">
      <c r="A49"/>
      <c r="B49"/>
      <c r="D49" s="3" t="s">
        <v>121</v>
      </c>
      <c r="E49" s="13" t="s">
        <v>167</v>
      </c>
    </row>
    <row r="50" spans="1:5" x14ac:dyDescent="0.25">
      <c r="A50"/>
      <c r="B50"/>
      <c r="D50" s="3" t="s">
        <v>122</v>
      </c>
      <c r="E50" s="13" t="s">
        <v>123</v>
      </c>
    </row>
    <row r="51" spans="1:5" ht="30" x14ac:dyDescent="0.25">
      <c r="A51"/>
      <c r="B51"/>
      <c r="D51" s="3" t="s">
        <v>124</v>
      </c>
      <c r="E51" s="13" t="s">
        <v>168</v>
      </c>
    </row>
    <row r="52" spans="1:5" x14ac:dyDescent="0.25">
      <c r="A52"/>
      <c r="B52"/>
      <c r="D52" s="3" t="s">
        <v>125</v>
      </c>
      <c r="E52" s="13" t="s">
        <v>126</v>
      </c>
    </row>
    <row r="53" spans="1:5" ht="15" customHeight="1" x14ac:dyDescent="0.25">
      <c r="A53"/>
      <c r="B53"/>
      <c r="D53" s="3" t="s">
        <v>127</v>
      </c>
      <c r="E53" s="13" t="s">
        <v>128</v>
      </c>
    </row>
    <row r="54" spans="1:5" ht="30" x14ac:dyDescent="0.25">
      <c r="A54"/>
      <c r="B54"/>
      <c r="D54" s="3" t="s">
        <v>129</v>
      </c>
      <c r="E54" s="13" t="s">
        <v>130</v>
      </c>
    </row>
    <row r="55" spans="1:5" ht="30" x14ac:dyDescent="0.25">
      <c r="A55"/>
      <c r="B55"/>
      <c r="D55" s="3" t="s">
        <v>131</v>
      </c>
      <c r="E55" s="13" t="s">
        <v>132</v>
      </c>
    </row>
    <row r="56" spans="1:5" ht="30" x14ac:dyDescent="0.25">
      <c r="A56"/>
      <c r="B56"/>
      <c r="D56" s="3" t="s">
        <v>133</v>
      </c>
      <c r="E56" s="13" t="s">
        <v>134</v>
      </c>
    </row>
    <row r="57" spans="1:5" x14ac:dyDescent="0.25">
      <c r="A57"/>
      <c r="B57"/>
      <c r="D57" s="3" t="s">
        <v>135</v>
      </c>
      <c r="E57" s="13" t="s">
        <v>169</v>
      </c>
    </row>
    <row r="58" spans="1:5" x14ac:dyDescent="0.25">
      <c r="A58"/>
      <c r="B58"/>
      <c r="D58" s="3" t="s">
        <v>136</v>
      </c>
      <c r="E58" s="13" t="s">
        <v>137</v>
      </c>
    </row>
    <row r="59" spans="1:5" x14ac:dyDescent="0.25">
      <c r="A59"/>
      <c r="B59"/>
      <c r="D59" s="3" t="s">
        <v>138</v>
      </c>
      <c r="E59" s="13" t="s">
        <v>139</v>
      </c>
    </row>
    <row r="60" spans="1:5" x14ac:dyDescent="0.25">
      <c r="A60"/>
      <c r="B60"/>
      <c r="D60" s="3" t="s">
        <v>140</v>
      </c>
      <c r="E60" s="13" t="s">
        <v>170</v>
      </c>
    </row>
    <row r="61" spans="1:5" x14ac:dyDescent="0.25">
      <c r="A61"/>
      <c r="B61"/>
      <c r="D61" s="3" t="s">
        <v>141</v>
      </c>
      <c r="E61" s="13" t="s">
        <v>171</v>
      </c>
    </row>
    <row r="62" spans="1:5" x14ac:dyDescent="0.25">
      <c r="A62"/>
      <c r="B62"/>
      <c r="D62" s="3" t="s">
        <v>142</v>
      </c>
      <c r="E62" s="13" t="s">
        <v>143</v>
      </c>
    </row>
    <row r="63" spans="1:5" ht="30" x14ac:dyDescent="0.25">
      <c r="A63"/>
      <c r="B63"/>
      <c r="D63" s="3" t="s">
        <v>144</v>
      </c>
      <c r="E63" s="13" t="s">
        <v>172</v>
      </c>
    </row>
    <row r="64" spans="1:5" x14ac:dyDescent="0.25">
      <c r="A64"/>
      <c r="B64"/>
      <c r="D64" s="3" t="s">
        <v>145</v>
      </c>
      <c r="E64" s="13" t="s">
        <v>146</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Mary Leidy Acevedo De los Santos</cp:lastModifiedBy>
  <cp:lastPrinted>2026-04-13T17:18:38Z</cp:lastPrinted>
  <dcterms:created xsi:type="dcterms:W3CDTF">2018-02-28T12:31:13Z</dcterms:created>
  <dcterms:modified xsi:type="dcterms:W3CDTF">2026-04-14T13:07:06Z</dcterms:modified>
</cp:coreProperties>
</file>