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1"/>
  </bookViews>
  <sheets>
    <sheet name="P1 Presupuesto Aprobado" sheetId="1" r:id="rId1"/>
    <sheet name="P2 Presupuesto Aprobado-Ejec " sheetId="2" r:id="rId2"/>
    <sheet name="P3 Ejecucion " sheetId="3" r:id="rId3"/>
  </sheets>
  <calcPr calcId="145621"/>
</workbook>
</file>

<file path=xl/calcChain.xml><?xml version="1.0" encoding="utf-8"?>
<calcChain xmlns="http://schemas.openxmlformats.org/spreadsheetml/2006/main">
  <c r="O83" i="2" l="1"/>
  <c r="O80" i="2"/>
  <c r="O77" i="2"/>
  <c r="O72" i="2"/>
  <c r="O69" i="2"/>
  <c r="O64" i="2"/>
  <c r="O54" i="2"/>
  <c r="O47" i="2"/>
  <c r="O38" i="2"/>
  <c r="O28" i="2"/>
  <c r="O18" i="2"/>
  <c r="O12" i="2"/>
  <c r="M82" i="3"/>
  <c r="M79" i="3"/>
  <c r="M76" i="3"/>
  <c r="M71" i="3"/>
  <c r="M68" i="3"/>
  <c r="M63" i="3"/>
  <c r="M53" i="3"/>
  <c r="M46" i="3"/>
  <c r="M37" i="3"/>
  <c r="M27" i="3"/>
  <c r="M17" i="3"/>
  <c r="M11" i="3"/>
  <c r="O76" i="2" l="1"/>
  <c r="O11" i="2"/>
  <c r="M75" i="3"/>
  <c r="M10" i="3"/>
  <c r="N83" i="2"/>
  <c r="N80" i="2"/>
  <c r="N77" i="2"/>
  <c r="N72" i="2"/>
  <c r="N69" i="2"/>
  <c r="N64" i="2"/>
  <c r="N54" i="2"/>
  <c r="N47" i="2"/>
  <c r="N38" i="2"/>
  <c r="N28" i="2"/>
  <c r="N18" i="2"/>
  <c r="N12" i="2"/>
  <c r="L82" i="3"/>
  <c r="L79" i="3"/>
  <c r="L76" i="3"/>
  <c r="L75" i="3"/>
  <c r="L71" i="3"/>
  <c r="L68" i="3"/>
  <c r="L63" i="3"/>
  <c r="L53" i="3"/>
  <c r="L46" i="3"/>
  <c r="L37" i="3"/>
  <c r="L27" i="3"/>
  <c r="L17" i="3"/>
  <c r="L11" i="3"/>
  <c r="M84" i="3" l="1"/>
  <c r="N76" i="2"/>
  <c r="N11" i="2"/>
  <c r="L10" i="3"/>
  <c r="L84" i="3" s="1"/>
  <c r="M83" i="2"/>
  <c r="M80" i="2"/>
  <c r="M77" i="2"/>
  <c r="M72" i="2"/>
  <c r="M69" i="2"/>
  <c r="M64" i="2"/>
  <c r="M54" i="2"/>
  <c r="M47" i="2"/>
  <c r="M38" i="2"/>
  <c r="M28" i="2"/>
  <c r="M18" i="2"/>
  <c r="M12" i="2"/>
  <c r="K82" i="3"/>
  <c r="K79" i="3"/>
  <c r="K76" i="3"/>
  <c r="K71" i="3"/>
  <c r="K68" i="3"/>
  <c r="K63" i="3"/>
  <c r="K53" i="3"/>
  <c r="K46" i="3"/>
  <c r="K37" i="3"/>
  <c r="K27" i="3"/>
  <c r="K17" i="3"/>
  <c r="K11" i="3"/>
  <c r="M76" i="2" l="1"/>
  <c r="M11" i="2"/>
  <c r="K75" i="3"/>
  <c r="K10" i="3"/>
  <c r="L77" i="2"/>
  <c r="L76" i="2" s="1"/>
  <c r="L69" i="2"/>
  <c r="L64" i="2"/>
  <c r="L54" i="2"/>
  <c r="L47" i="2"/>
  <c r="L38" i="2"/>
  <c r="L28" i="2"/>
  <c r="L18" i="2"/>
  <c r="L12" i="2"/>
  <c r="J82" i="3"/>
  <c r="J79" i="3"/>
  <c r="J76" i="3"/>
  <c r="J71" i="3"/>
  <c r="J68" i="3"/>
  <c r="J63" i="3"/>
  <c r="J53" i="3"/>
  <c r="J46" i="3"/>
  <c r="J37" i="3"/>
  <c r="J27" i="3"/>
  <c r="J17" i="3"/>
  <c r="J11" i="3"/>
  <c r="K84" i="3" l="1"/>
  <c r="L11" i="2"/>
  <c r="L85" i="2" s="1"/>
  <c r="J75" i="3"/>
  <c r="J10" i="3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F76" i="3"/>
  <c r="E76" i="3"/>
  <c r="D76" i="3"/>
  <c r="C76" i="3"/>
  <c r="B76" i="3"/>
  <c r="H71" i="3"/>
  <c r="G71" i="3"/>
  <c r="F71" i="3"/>
  <c r="E71" i="3"/>
  <c r="D71" i="3"/>
  <c r="C71" i="3"/>
  <c r="B71" i="3"/>
  <c r="N71" i="3" s="1"/>
  <c r="H68" i="3"/>
  <c r="G68" i="3"/>
  <c r="F68" i="3"/>
  <c r="E68" i="3"/>
  <c r="D68" i="3"/>
  <c r="C68" i="3"/>
  <c r="B68" i="3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F77" i="2"/>
  <c r="E77" i="2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E12" i="2"/>
  <c r="D12" i="2"/>
  <c r="G75" i="3" l="1"/>
  <c r="C75" i="3"/>
  <c r="F75" i="3"/>
  <c r="J84" i="3"/>
  <c r="N68" i="3"/>
  <c r="E76" i="2"/>
  <c r="F76" i="2"/>
  <c r="G76" i="2"/>
  <c r="F11" i="2"/>
  <c r="N11" i="3"/>
  <c r="H75" i="3"/>
  <c r="I75" i="3"/>
  <c r="D75" i="3"/>
  <c r="N63" i="3"/>
  <c r="E10" i="3"/>
  <c r="N53" i="3"/>
  <c r="N37" i="3"/>
  <c r="N79" i="3"/>
  <c r="B75" i="3"/>
  <c r="F10" i="3"/>
  <c r="E75" i="3"/>
  <c r="G10" i="3"/>
  <c r="D10" i="3"/>
  <c r="H10" i="3"/>
  <c r="I10" i="3"/>
  <c r="N17" i="3"/>
  <c r="N76" i="3"/>
  <c r="B10" i="3"/>
  <c r="N27" i="3"/>
  <c r="C10" i="3"/>
  <c r="N46" i="3"/>
  <c r="N82" i="3"/>
  <c r="G11" i="2"/>
  <c r="H76" i="2"/>
  <c r="I76" i="2"/>
  <c r="J76" i="2"/>
  <c r="P83" i="2"/>
  <c r="H11" i="2"/>
  <c r="P64" i="2"/>
  <c r="D11" i="2"/>
  <c r="E11" i="2"/>
  <c r="D76" i="2"/>
  <c r="I11" i="2"/>
  <c r="J11" i="2"/>
  <c r="J85" i="2" s="1"/>
  <c r="P72" i="2"/>
  <c r="P18" i="2"/>
  <c r="K76" i="2"/>
  <c r="P80" i="2"/>
  <c r="P38" i="2"/>
  <c r="P77" i="2"/>
  <c r="P54" i="2"/>
  <c r="P47" i="2"/>
  <c r="P69" i="2"/>
  <c r="P12" i="2"/>
  <c r="K11" i="2"/>
  <c r="K85" i="2" s="1"/>
  <c r="P28" i="2"/>
  <c r="B81" i="2"/>
  <c r="B77" i="2" s="1"/>
  <c r="B78" i="2"/>
  <c r="B72" i="2"/>
  <c r="B69" i="2"/>
  <c r="B64" i="2"/>
  <c r="B54" i="2"/>
  <c r="B46" i="2"/>
  <c r="B38" i="2"/>
  <c r="B28" i="2"/>
  <c r="B18" i="2"/>
  <c r="B12" i="2"/>
  <c r="D84" i="3" l="1"/>
  <c r="E84" i="3"/>
  <c r="C84" i="3"/>
  <c r="G84" i="3"/>
  <c r="B84" i="3"/>
  <c r="F84" i="3"/>
  <c r="H84" i="3"/>
  <c r="E85" i="2"/>
  <c r="G85" i="2"/>
  <c r="F85" i="2"/>
  <c r="I85" i="2"/>
  <c r="H85" i="2"/>
  <c r="N10" i="3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<sst xmlns="http://schemas.openxmlformats.org/spreadsheetml/2006/main" count="302" uniqueCount="113">
  <si>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</si>
  <si>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</si>
  <si>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</si>
  <si>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</si>
  <si>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</si>
  <si>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</si>
  <si>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</si>
  <si>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</si>
  <si>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</si>
  <si>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</si>
  <si>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</si>
  <si>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</si>
  <si>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</si>
  <si>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</si>
  <si>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</si>
  <si>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</si>
  <si>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</si>
  <si>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</si>
  <si>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</si>
  <si>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</si>
  <si>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</si>
  <si>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</si>
  <si>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</si>
  <si>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</si>
  <si>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</si>
  <si>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</si>
  <si>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</si>
  <si>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</si>
  <si>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</si>
  <si>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</si>
  <si>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</si>
  <si>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</si>
  <si>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</si>
  <si>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</si>
  <si>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</si>
  <si>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</si>
  <si>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</si>
  <si>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</si>
  <si>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</si>
  <si>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</si>
  <si>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</si>
  <si>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</si>
  <si>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</si>
  <si>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</si>
  <si>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</si>
  <si>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</si>
  <si>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</si>
  <si>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</si>
  <si>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</si>
  <si>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</si>
  <si>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</si>
  <si>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</si>
  <si>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</si>
  <si>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</si>
  <si>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</si>
  <si>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</si>
  <si>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</si>
  <si>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</si>
  <si>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</si>
  <si>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</si>
  <si>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</si>
  <si>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</si>
  <si>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</si>
  <si>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</si>
  <si>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</si>
  <si>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</si>
  <si>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</si>
  <si>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</si>
  <si>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</si>
  <si>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</si>
  <si>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</si>
  <si>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</si>
  <si>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</si>
  <si>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</si>
  <si>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</si>
  <si>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</si>
  <si>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</si>
  <si>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</si>
  <si>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</si>
  <si>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</si>
  <si>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</si>
  <si>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</si>
  <si>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</si>
  <si>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</si>
  <si>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</si>
  <si>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</si>
  <si>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</si>
  <si>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</si>
  <si>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</si>
  <si>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</si>
  <si>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</si>
  <si>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</si>
  <si>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</si>
  <si>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</si>
  <si>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</si>
  <si>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</si>
  <si>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</si>
  <si>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</si>
  <si>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</si>
  <si>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</si>
  <si>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</si>
  <si>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</si>
  <si>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</si>
  <si>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</si>
  <si>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</si>
  <si>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</si>
  <si>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</si>
  <si>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>Director General de CORAASAN</t>
  </si>
  <si>
    <t>NOTA ESTOS DATOS SON PREELIMINARES Y PUEDEN SER MODIFICADOS</t>
  </si>
  <si>
    <t>Encargada Depto.  Presupuesto</t>
  </si>
  <si>
    <t>____________________________</t>
  </si>
  <si>
    <t xml:space="preserve">   Encargada Depto.  Presupuesto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</si>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</sst>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  <xf numFmtId="40" fontId="3" fillId="2" borderId="0" xfId="0" applyNumberFormat="1" applyFont="1" applyFill="1" applyBorder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2367643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topLeftCell="A80" workbookViewId="0">
      <selection activeCell="E18" sqref="E18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62" t="s">
        <v>98</v>
      </c>
      <c r="B3" s="62"/>
      <c r="C3" s="62"/>
      <c r="D3" s="17"/>
    </row>
    <row r="4" spans="1:4" ht="21" customHeight="1" x14ac:dyDescent="0.25">
      <c r="A4" s="62" t="s">
        <v>99</v>
      </c>
      <c r="B4" s="62"/>
      <c r="C4" s="62"/>
      <c r="D4" s="17"/>
    </row>
    <row r="5" spans="1:4" ht="18" x14ac:dyDescent="0.25">
      <c r="A5" s="68" t="s">
        <v>112</v>
      </c>
      <c r="B5" s="69"/>
      <c r="C5" s="69"/>
    </row>
    <row r="6" spans="1:4" ht="15.75" customHeight="1" x14ac:dyDescent="0.25">
      <c r="A6" s="63" t="s">
        <v>76</v>
      </c>
      <c r="B6" s="64"/>
      <c r="C6" s="64"/>
    </row>
    <row r="7" spans="1:4" ht="15.75" customHeight="1" x14ac:dyDescent="0.25">
      <c r="A7" s="63" t="s">
        <v>77</v>
      </c>
      <c r="B7" s="64"/>
      <c r="C7" s="64"/>
    </row>
    <row r="9" spans="1:4" ht="15" customHeight="1" x14ac:dyDescent="0.25">
      <c r="A9" s="65" t="s">
        <v>66</v>
      </c>
      <c r="B9" s="66" t="s">
        <v>94</v>
      </c>
      <c r="C9" s="66" t="s">
        <v>93</v>
      </c>
    </row>
    <row r="10" spans="1:4" ht="23.25" customHeight="1" x14ac:dyDescent="0.25">
      <c r="A10" s="65"/>
      <c r="B10" s="67"/>
      <c r="C10" s="67"/>
    </row>
    <row r="11" spans="1:4" x14ac:dyDescent="0.25">
      <c r="A11" s="1" t="s">
        <v>0</v>
      </c>
      <c r="B11" s="20">
        <f>SUM(B12+B18+B28+B38+B46+B54+B64+B69+B72)</f>
        <v>4794357473</v>
      </c>
      <c r="C11" s="24"/>
    </row>
    <row r="12" spans="1:4" x14ac:dyDescent="0.25">
      <c r="A12" s="3" t="s">
        <v>1</v>
      </c>
      <c r="B12" s="20">
        <f>SUM(B13:B17)</f>
        <v>1611028207</v>
      </c>
      <c r="C12" s="25"/>
    </row>
    <row r="13" spans="1:4" x14ac:dyDescent="0.25">
      <c r="A13" s="5" t="s">
        <v>2</v>
      </c>
      <c r="B13" s="26">
        <v>1384743330</v>
      </c>
      <c r="C13" s="25"/>
    </row>
    <row r="14" spans="1:4" x14ac:dyDescent="0.25">
      <c r="A14" s="5" t="s">
        <v>3</v>
      </c>
      <c r="B14" s="26">
        <v>29421102</v>
      </c>
      <c r="C14" s="25"/>
    </row>
    <row r="15" spans="1:4" x14ac:dyDescent="0.25">
      <c r="A15" s="5" t="s">
        <v>4</v>
      </c>
      <c r="B15" s="26">
        <v>21645667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175218108</v>
      </c>
      <c r="C17" s="25"/>
    </row>
    <row r="18" spans="1:3" x14ac:dyDescent="0.25">
      <c r="A18" s="3" t="s">
        <v>7</v>
      </c>
      <c r="B18" s="20">
        <f>SUM(B19:B27)</f>
        <v>766000297</v>
      </c>
      <c r="C18" s="25"/>
    </row>
    <row r="19" spans="1:3" x14ac:dyDescent="0.25">
      <c r="A19" s="5" t="s">
        <v>8</v>
      </c>
      <c r="B19" s="27">
        <v>460627123</v>
      </c>
      <c r="C19" s="25"/>
    </row>
    <row r="20" spans="1:3" x14ac:dyDescent="0.25">
      <c r="A20" s="5" t="s">
        <v>9</v>
      </c>
      <c r="B20" s="27">
        <v>14745500</v>
      </c>
      <c r="C20" s="25"/>
    </row>
    <row r="21" spans="1:3" x14ac:dyDescent="0.25">
      <c r="A21" s="5" t="s">
        <v>10</v>
      </c>
      <c r="B21" s="27">
        <v>6491483</v>
      </c>
      <c r="C21" s="25"/>
    </row>
    <row r="22" spans="1:3" x14ac:dyDescent="0.25">
      <c r="A22" s="5" t="s">
        <v>11</v>
      </c>
      <c r="B22" s="27">
        <v>4801110</v>
      </c>
      <c r="C22" s="25"/>
    </row>
    <row r="23" spans="1:3" x14ac:dyDescent="0.25">
      <c r="A23" s="5" t="s">
        <v>12</v>
      </c>
      <c r="B23" s="27">
        <v>119055797</v>
      </c>
      <c r="C23" s="25"/>
    </row>
    <row r="24" spans="1:3" x14ac:dyDescent="0.25">
      <c r="A24" s="5" t="s">
        <v>13</v>
      </c>
      <c r="B24" s="27">
        <v>1649360</v>
      </c>
      <c r="C24" s="25"/>
    </row>
    <row r="25" spans="1:3" ht="30" x14ac:dyDescent="0.25">
      <c r="A25" s="18" t="s">
        <v>14</v>
      </c>
      <c r="B25" s="27">
        <v>104996716</v>
      </c>
      <c r="C25" s="25"/>
    </row>
    <row r="26" spans="1:3" x14ac:dyDescent="0.25">
      <c r="A26" s="5" t="s">
        <v>15</v>
      </c>
      <c r="B26" s="27">
        <v>50318995</v>
      </c>
      <c r="C26" s="25"/>
    </row>
    <row r="27" spans="1:3" x14ac:dyDescent="0.25">
      <c r="A27" s="5" t="s">
        <v>16</v>
      </c>
      <c r="B27" s="27">
        <v>3314213</v>
      </c>
      <c r="C27" s="25"/>
    </row>
    <row r="28" spans="1:3" x14ac:dyDescent="0.25">
      <c r="A28" s="3" t="s">
        <v>17</v>
      </c>
      <c r="B28" s="20">
        <f>SUM(B29:B37)</f>
        <v>922134992</v>
      </c>
      <c r="C28" s="25"/>
    </row>
    <row r="29" spans="1:3" x14ac:dyDescent="0.25">
      <c r="A29" s="5" t="s">
        <v>18</v>
      </c>
      <c r="B29" s="26">
        <v>19002957</v>
      </c>
      <c r="C29" s="25"/>
    </row>
    <row r="30" spans="1:3" x14ac:dyDescent="0.25">
      <c r="A30" s="5" t="s">
        <v>19</v>
      </c>
      <c r="B30" s="26">
        <v>24021749</v>
      </c>
      <c r="C30" s="25"/>
    </row>
    <row r="31" spans="1:3" x14ac:dyDescent="0.25">
      <c r="A31" s="5" t="s">
        <v>20</v>
      </c>
      <c r="B31" s="26">
        <v>21914400</v>
      </c>
      <c r="C31" s="25"/>
    </row>
    <row r="32" spans="1:3" x14ac:dyDescent="0.25">
      <c r="A32" s="5" t="s">
        <v>21</v>
      </c>
      <c r="B32" s="26">
        <v>647098</v>
      </c>
      <c r="C32" s="25"/>
    </row>
    <row r="33" spans="1:3" x14ac:dyDescent="0.25">
      <c r="A33" s="5" t="s">
        <v>22</v>
      </c>
      <c r="B33" s="26">
        <v>95067498</v>
      </c>
      <c r="C33" s="25"/>
    </row>
    <row r="34" spans="1:3" x14ac:dyDescent="0.25">
      <c r="A34" s="5" t="s">
        <v>23</v>
      </c>
      <c r="B34" s="26">
        <v>176917900</v>
      </c>
      <c r="C34" s="25"/>
    </row>
    <row r="35" spans="1:3" ht="14.25" customHeight="1" x14ac:dyDescent="0.25">
      <c r="A35" s="18" t="s">
        <v>24</v>
      </c>
      <c r="B35" s="26">
        <v>307754916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276808474</v>
      </c>
      <c r="C37" s="25"/>
    </row>
    <row r="38" spans="1:3" x14ac:dyDescent="0.25">
      <c r="A38" s="3" t="s">
        <v>27</v>
      </c>
      <c r="B38" s="20">
        <f>SUM(B39:B45)</f>
        <v>62956241</v>
      </c>
      <c r="C38" s="25"/>
    </row>
    <row r="39" spans="1:3" x14ac:dyDescent="0.25">
      <c r="A39" s="5" t="s">
        <v>28</v>
      </c>
      <c r="B39" s="26">
        <v>59896241</v>
      </c>
      <c r="C39" s="25"/>
    </row>
    <row r="40" spans="1:3" x14ac:dyDescent="0.25">
      <c r="A40" s="5" t="s">
        <v>29</v>
      </c>
      <c r="B40" s="26">
        <v>3060000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412519931</v>
      </c>
      <c r="C54" s="25"/>
    </row>
    <row r="55" spans="1:3" x14ac:dyDescent="0.25">
      <c r="A55" s="5" t="s">
        <v>44</v>
      </c>
      <c r="B55" s="26">
        <v>96576649</v>
      </c>
      <c r="C55" s="25"/>
    </row>
    <row r="56" spans="1:3" x14ac:dyDescent="0.25">
      <c r="A56" s="5" t="s">
        <v>45</v>
      </c>
      <c r="B56" s="26">
        <v>589229</v>
      </c>
      <c r="C56" s="25"/>
    </row>
    <row r="57" spans="1:3" x14ac:dyDescent="0.25">
      <c r="A57" s="5" t="s">
        <v>46</v>
      </c>
      <c r="B57" s="26">
        <v>12597173</v>
      </c>
      <c r="C57" s="25"/>
    </row>
    <row r="58" spans="1:3" x14ac:dyDescent="0.25">
      <c r="A58" s="5" t="s">
        <v>47</v>
      </c>
      <c r="B58" s="26">
        <v>6764191</v>
      </c>
      <c r="C58" s="25"/>
    </row>
    <row r="59" spans="1:3" x14ac:dyDescent="0.25">
      <c r="A59" s="5" t="s">
        <v>48</v>
      </c>
      <c r="B59" s="26">
        <v>245693129</v>
      </c>
      <c r="C59" s="25"/>
    </row>
    <row r="60" spans="1:3" x14ac:dyDescent="0.25">
      <c r="A60" s="5" t="s">
        <v>49</v>
      </c>
      <c r="B60" s="26">
        <v>7372210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42927350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1019717805</v>
      </c>
      <c r="C64" s="25"/>
    </row>
    <row r="65" spans="1:3" x14ac:dyDescent="0.25">
      <c r="A65" s="5" t="s">
        <v>54</v>
      </c>
      <c r="B65" s="26">
        <v>0</v>
      </c>
      <c r="C65" s="25"/>
    </row>
    <row r="66" spans="1:3" x14ac:dyDescent="0.25">
      <c r="A66" s="5" t="s">
        <v>55</v>
      </c>
      <c r="B66" s="26">
        <v>1019717805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59">
        <f>SUM(B11+B76)</f>
        <v>4794357473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103</v>
      </c>
      <c r="B93" s="61" t="s">
        <v>104</v>
      </c>
      <c r="C93" s="61"/>
      <c r="D93" s="29"/>
      <c r="E93" s="29"/>
    </row>
    <row r="94" spans="1:7" x14ac:dyDescent="0.25">
      <c r="A94" s="41" t="s">
        <v>105</v>
      </c>
      <c r="B94" s="60" t="s">
        <v>106</v>
      </c>
      <c r="C94" s="60"/>
      <c r="D94" s="29"/>
      <c r="E94" s="29"/>
    </row>
    <row r="95" spans="1:7" x14ac:dyDescent="0.25">
      <c r="A95" s="48" t="s">
        <v>109</v>
      </c>
      <c r="B95" s="60" t="s">
        <v>107</v>
      </c>
      <c r="C95" s="60"/>
      <c r="D95" s="29"/>
      <c r="E95" s="29"/>
    </row>
    <row r="96" spans="1:7" x14ac:dyDescent="0.25">
      <c r="A96" s="46"/>
      <c r="D96" s="29"/>
      <c r="E96" s="29"/>
      <c r="F96" s="29"/>
      <c r="G96" s="29"/>
    </row>
    <row r="97" spans="1:7" x14ac:dyDescent="0.25">
      <c r="A97" s="47" t="s">
        <v>108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abSelected="1" topLeftCell="A10" workbookViewId="0">
      <selection activeCell="B15" sqref="B15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customWidth="1"/>
    <col min="8" max="11" width="14.140625" customWidth="1"/>
    <col min="12" max="12" width="15.7109375" style="30" customWidth="1"/>
    <col min="13" max="14" width="14.42578125" customWidth="1"/>
    <col min="15" max="15" width="14.42578125" bestFit="1" customWidth="1"/>
    <col min="16" max="16" width="15.7109375" style="35" bestFit="1" customWidth="1"/>
  </cols>
  <sheetData>
    <row r="3" spans="1:17" ht="28.5" customHeight="1" x14ac:dyDescent="0.25">
      <c r="A3" s="62" t="s">
        <v>98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21" customHeight="1" x14ac:dyDescent="0.25">
      <c r="A4" s="62" t="s">
        <v>99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18" x14ac:dyDescent="0.25">
      <c r="A5" s="68" t="s">
        <v>112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7" ht="15.75" customHeight="1" x14ac:dyDescent="0.25">
      <c r="A6" s="63" t="s">
        <v>92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ht="15.75" customHeight="1" x14ac:dyDescent="0.25">
      <c r="A7" s="64" t="s">
        <v>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9" spans="1:17" ht="25.5" customHeight="1" x14ac:dyDescent="0.25">
      <c r="A9" s="65" t="s">
        <v>66</v>
      </c>
      <c r="B9" s="66" t="s">
        <v>94</v>
      </c>
      <c r="C9" s="66" t="s">
        <v>93</v>
      </c>
      <c r="D9" s="70" t="s">
        <v>91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7" x14ac:dyDescent="0.25">
      <c r="A10" s="65"/>
      <c r="B10" s="73"/>
      <c r="C10" s="73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54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4794357473</v>
      </c>
      <c r="C11" s="2"/>
      <c r="D11" s="32">
        <f>SUM(D12+D18+D28+D38+D47+D54+D64+D69+D72)</f>
        <v>306725584</v>
      </c>
      <c r="E11" s="32">
        <f t="shared" ref="E11:K11" si="0">SUM(E12+E18+E28+E38+E47+E54+E64+E69+E72)</f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55">
        <f>SUM(L12+L18+L28+L38+L47+L54+L64+L69+L72)</f>
        <v>0</v>
      </c>
      <c r="M11" s="55">
        <f>SUM(M12+M18+M28+M38+M47+M54+M64+M69+M72)</f>
        <v>0</v>
      </c>
      <c r="N11" s="55">
        <f>SUM(N12+N18+N28+N38+N47+N54+N64+N69+N72)</f>
        <v>0</v>
      </c>
      <c r="O11" s="55">
        <f>SUM(O12+O18+O28+O38+O47+O54+O64+O69+O72)</f>
        <v>0</v>
      </c>
      <c r="P11" s="2">
        <f>SUM(D11:O11)</f>
        <v>306725584</v>
      </c>
    </row>
    <row r="12" spans="1:17" x14ac:dyDescent="0.25">
      <c r="A12" s="3" t="s">
        <v>1</v>
      </c>
      <c r="B12" s="20">
        <f>SUM(B13:B17)</f>
        <v>1611028207</v>
      </c>
      <c r="C12" s="4"/>
      <c r="D12" s="32">
        <f>SUM(D13:D17)</f>
        <v>185418470</v>
      </c>
      <c r="E12" s="32">
        <f t="shared" ref="E12:K12" si="1">SUM(E13:E17)</f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55">
        <f>SUM(L13:L17)</f>
        <v>0</v>
      </c>
      <c r="M12" s="55">
        <f>SUM(M13:M17)</f>
        <v>0</v>
      </c>
      <c r="N12" s="55">
        <f>SUM(N13:N17)</f>
        <v>0</v>
      </c>
      <c r="O12" s="55">
        <f>SUM(O13:O17)</f>
        <v>0</v>
      </c>
      <c r="P12" s="34">
        <f>SUM(D12:O12)</f>
        <v>185418470</v>
      </c>
    </row>
    <row r="13" spans="1:17" x14ac:dyDescent="0.25">
      <c r="A13" s="5" t="s">
        <v>2</v>
      </c>
      <c r="B13" s="26">
        <v>1384743330</v>
      </c>
      <c r="C13" s="6"/>
      <c r="D13" s="28">
        <v>160091775</v>
      </c>
      <c r="E13" s="28"/>
      <c r="F13" s="28"/>
      <c r="G13" s="28"/>
      <c r="H13" s="29"/>
      <c r="I13" s="29"/>
      <c r="J13" s="29"/>
      <c r="K13" s="29"/>
      <c r="M13" s="30"/>
      <c r="N13" s="30"/>
      <c r="O13" s="30"/>
      <c r="P13" s="32">
        <f>SUM(D13:O13)</f>
        <v>160091775</v>
      </c>
    </row>
    <row r="14" spans="1:17" x14ac:dyDescent="0.25">
      <c r="A14" s="5" t="s">
        <v>3</v>
      </c>
      <c r="B14" s="26">
        <v>29421102</v>
      </c>
      <c r="C14" s="6"/>
      <c r="D14" s="28">
        <v>10133044</v>
      </c>
      <c r="E14" s="28"/>
      <c r="F14" s="28"/>
      <c r="G14" s="28"/>
      <c r="H14" s="29"/>
      <c r="I14" s="29"/>
      <c r="J14" s="29"/>
      <c r="K14" s="29"/>
      <c r="M14" s="30"/>
      <c r="N14" s="30"/>
      <c r="O14" s="30"/>
      <c r="P14" s="32">
        <f t="shared" ref="P14:P77" si="2">SUM(D14:O14)</f>
        <v>10133044</v>
      </c>
    </row>
    <row r="15" spans="1:17" x14ac:dyDescent="0.25">
      <c r="A15" s="5" t="s">
        <v>4</v>
      </c>
      <c r="B15" s="26">
        <v>21645667</v>
      </c>
      <c r="C15" s="6"/>
      <c r="D15" s="28">
        <v>964071</v>
      </c>
      <c r="E15" s="28"/>
      <c r="F15" s="28"/>
      <c r="G15" s="28"/>
      <c r="H15" s="29"/>
      <c r="I15" s="29"/>
      <c r="J15" s="29"/>
      <c r="K15" s="29"/>
      <c r="M15" s="30"/>
      <c r="N15" s="30"/>
      <c r="O15" s="30"/>
      <c r="P15" s="32">
        <f t="shared" si="2"/>
        <v>964071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/>
      <c r="F16" s="28"/>
      <c r="G16" s="28"/>
      <c r="H16" s="29"/>
      <c r="I16" s="29"/>
      <c r="J16" s="29"/>
      <c r="K16" s="29"/>
      <c r="M16" s="30"/>
      <c r="N16" s="30"/>
      <c r="O16" s="30"/>
      <c r="P16" s="32">
        <f t="shared" si="2"/>
        <v>0</v>
      </c>
    </row>
    <row r="17" spans="1:16" x14ac:dyDescent="0.25">
      <c r="A17" s="5" t="s">
        <v>6</v>
      </c>
      <c r="B17" s="27">
        <v>175218108</v>
      </c>
      <c r="C17" s="6"/>
      <c r="D17" s="28">
        <v>14229580</v>
      </c>
      <c r="E17" s="30"/>
      <c r="F17" s="28"/>
      <c r="G17" s="29"/>
      <c r="H17" s="30"/>
      <c r="I17" s="30"/>
      <c r="J17" s="29"/>
      <c r="K17" s="29"/>
      <c r="M17" s="30"/>
      <c r="N17" s="30"/>
      <c r="O17" s="30"/>
      <c r="P17" s="32">
        <f t="shared" si="2"/>
        <v>14229580</v>
      </c>
    </row>
    <row r="18" spans="1:16" x14ac:dyDescent="0.25">
      <c r="A18" s="3" t="s">
        <v>7</v>
      </c>
      <c r="B18" s="20">
        <f>SUM(B19:B27)</f>
        <v>766000297</v>
      </c>
      <c r="C18" s="4"/>
      <c r="D18" s="32">
        <f>SUM(D19:D27)</f>
        <v>71865120</v>
      </c>
      <c r="E18" s="32">
        <f t="shared" ref="E18:O18" si="3">SUM(E19:E27)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2"/>
        <v>71865120</v>
      </c>
    </row>
    <row r="19" spans="1:16" x14ac:dyDescent="0.25">
      <c r="A19" s="5" t="s">
        <v>8</v>
      </c>
      <c r="B19" s="27">
        <v>460627123</v>
      </c>
      <c r="C19" s="6"/>
      <c r="D19" s="28">
        <v>55437939</v>
      </c>
      <c r="E19" s="28"/>
      <c r="F19" s="31"/>
      <c r="G19" s="29"/>
      <c r="H19" s="30"/>
      <c r="I19" s="29"/>
      <c r="J19" s="29"/>
      <c r="K19" s="29"/>
      <c r="M19" s="30"/>
      <c r="N19" s="30"/>
      <c r="O19" s="30"/>
      <c r="P19" s="32">
        <f t="shared" si="2"/>
        <v>55437939</v>
      </c>
    </row>
    <row r="20" spans="1:16" x14ac:dyDescent="0.25">
      <c r="A20" s="5" t="s">
        <v>9</v>
      </c>
      <c r="B20" s="27">
        <v>14745500</v>
      </c>
      <c r="C20" s="6"/>
      <c r="D20" s="28">
        <v>195700</v>
      </c>
      <c r="E20" s="28"/>
      <c r="F20" s="31"/>
      <c r="G20" s="29"/>
      <c r="H20" s="30"/>
      <c r="I20" s="29"/>
      <c r="J20" s="29"/>
      <c r="K20" s="29"/>
      <c r="M20" s="30"/>
      <c r="N20" s="30"/>
      <c r="O20" s="30"/>
      <c r="P20" s="32">
        <f t="shared" si="2"/>
        <v>195700</v>
      </c>
    </row>
    <row r="21" spans="1:16" x14ac:dyDescent="0.25">
      <c r="A21" s="5" t="s">
        <v>10</v>
      </c>
      <c r="B21" s="27">
        <v>6491483</v>
      </c>
      <c r="C21" s="6"/>
      <c r="D21" s="28">
        <v>22959</v>
      </c>
      <c r="E21" s="28"/>
      <c r="F21" s="31"/>
      <c r="G21" s="29"/>
      <c r="H21" s="30"/>
      <c r="I21" s="29"/>
      <c r="J21" s="29"/>
      <c r="K21" s="29"/>
      <c r="M21" s="30"/>
      <c r="N21" s="30"/>
      <c r="O21" s="30"/>
      <c r="P21" s="32">
        <f t="shared" si="2"/>
        <v>22959</v>
      </c>
    </row>
    <row r="22" spans="1:16" x14ac:dyDescent="0.25">
      <c r="A22" s="5" t="s">
        <v>11</v>
      </c>
      <c r="B22" s="27">
        <v>4801110</v>
      </c>
      <c r="C22" s="6"/>
      <c r="D22" s="28">
        <v>2240</v>
      </c>
      <c r="E22" s="28"/>
      <c r="F22" s="31"/>
      <c r="G22" s="29"/>
      <c r="H22" s="30"/>
      <c r="I22" s="29"/>
      <c r="J22" s="29"/>
      <c r="K22" s="29"/>
      <c r="M22" s="30"/>
      <c r="N22" s="30"/>
      <c r="O22" s="30"/>
      <c r="P22" s="32">
        <f t="shared" si="2"/>
        <v>2240</v>
      </c>
    </row>
    <row r="23" spans="1:16" x14ac:dyDescent="0.25">
      <c r="A23" s="5" t="s">
        <v>12</v>
      </c>
      <c r="B23" s="27">
        <v>119055797</v>
      </c>
      <c r="C23" s="6"/>
      <c r="D23" s="28">
        <v>9993606</v>
      </c>
      <c r="E23" s="28"/>
      <c r="F23" s="31"/>
      <c r="G23" s="29"/>
      <c r="H23" s="30"/>
      <c r="I23" s="29"/>
      <c r="J23" s="29"/>
      <c r="K23" s="29"/>
      <c r="M23" s="30"/>
      <c r="N23" s="30"/>
      <c r="O23" s="30"/>
      <c r="P23" s="32">
        <f t="shared" si="2"/>
        <v>9993606</v>
      </c>
    </row>
    <row r="24" spans="1:16" x14ac:dyDescent="0.25">
      <c r="A24" s="5" t="s">
        <v>13</v>
      </c>
      <c r="B24" s="27">
        <v>1649360</v>
      </c>
      <c r="C24" s="6"/>
      <c r="D24" s="28">
        <v>0</v>
      </c>
      <c r="E24" s="28"/>
      <c r="F24" s="28"/>
      <c r="G24" s="29"/>
      <c r="H24" s="30"/>
      <c r="I24" s="29"/>
      <c r="J24" s="29"/>
      <c r="K24" s="29"/>
      <c r="M24" s="30"/>
      <c r="N24" s="30"/>
      <c r="O24" s="30"/>
      <c r="P24" s="32">
        <f t="shared" si="2"/>
        <v>0</v>
      </c>
    </row>
    <row r="25" spans="1:16" ht="30" customHeight="1" x14ac:dyDescent="0.25">
      <c r="A25" s="22" t="s">
        <v>100</v>
      </c>
      <c r="B25" s="27">
        <v>104996716</v>
      </c>
      <c r="C25" s="23"/>
      <c r="D25" s="28">
        <v>1884498</v>
      </c>
      <c r="E25" s="28"/>
      <c r="F25" s="28"/>
      <c r="G25" s="29"/>
      <c r="H25" s="30"/>
      <c r="I25" s="29"/>
      <c r="J25" s="29"/>
      <c r="K25" s="29"/>
      <c r="M25" s="30"/>
      <c r="N25" s="30"/>
      <c r="O25" s="30"/>
      <c r="P25" s="32">
        <f t="shared" si="2"/>
        <v>1884498</v>
      </c>
    </row>
    <row r="26" spans="1:16" x14ac:dyDescent="0.25">
      <c r="A26" s="5" t="s">
        <v>15</v>
      </c>
      <c r="B26" s="27">
        <v>50318995</v>
      </c>
      <c r="C26" s="6"/>
      <c r="D26" s="28">
        <v>4328178</v>
      </c>
      <c r="E26" s="28"/>
      <c r="F26" s="28"/>
      <c r="G26" s="29"/>
      <c r="H26" s="30"/>
      <c r="I26" s="29"/>
      <c r="J26" s="29"/>
      <c r="K26" s="29"/>
      <c r="M26" s="30"/>
      <c r="N26" s="30"/>
      <c r="O26" s="30"/>
      <c r="P26" s="32">
        <f t="shared" si="2"/>
        <v>4328178</v>
      </c>
    </row>
    <row r="27" spans="1:16" x14ac:dyDescent="0.25">
      <c r="A27" s="5" t="s">
        <v>16</v>
      </c>
      <c r="B27" s="27">
        <v>3314213</v>
      </c>
      <c r="C27" s="6"/>
      <c r="D27" s="28">
        <v>0</v>
      </c>
      <c r="E27" s="28"/>
      <c r="F27" s="28"/>
      <c r="G27" s="28"/>
      <c r="H27" s="30"/>
      <c r="I27" s="29"/>
      <c r="J27" s="29"/>
      <c r="K27" s="29"/>
      <c r="M27" s="30"/>
      <c r="N27" s="30"/>
      <c r="O27" s="30"/>
      <c r="P27" s="32">
        <f t="shared" si="2"/>
        <v>0</v>
      </c>
    </row>
    <row r="28" spans="1:16" x14ac:dyDescent="0.25">
      <c r="A28" s="3" t="s">
        <v>17</v>
      </c>
      <c r="B28" s="20">
        <f>SUM(B29:B37)</f>
        <v>922134992</v>
      </c>
      <c r="C28" s="4"/>
      <c r="D28" s="32">
        <f>SUM(D29:D37)</f>
        <v>14619470</v>
      </c>
      <c r="E28" s="32">
        <f t="shared" ref="E28:O28" si="4">SUM(E29:E37)</f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>
        <f t="shared" si="4"/>
        <v>0</v>
      </c>
      <c r="N28" s="32">
        <f t="shared" si="4"/>
        <v>0</v>
      </c>
      <c r="O28" s="32">
        <f t="shared" si="4"/>
        <v>0</v>
      </c>
      <c r="P28" s="32">
        <f t="shared" si="2"/>
        <v>14619470</v>
      </c>
    </row>
    <row r="29" spans="1:16" x14ac:dyDescent="0.25">
      <c r="A29" s="5" t="s">
        <v>18</v>
      </c>
      <c r="B29" s="26">
        <v>19002957</v>
      </c>
      <c r="C29" s="6"/>
      <c r="D29" s="28">
        <v>170283</v>
      </c>
      <c r="E29" s="31"/>
      <c r="F29" s="28"/>
      <c r="G29" s="28"/>
      <c r="H29" s="29"/>
      <c r="I29" s="29"/>
      <c r="J29" s="29"/>
      <c r="K29" s="29"/>
      <c r="M29" s="30"/>
      <c r="N29" s="30"/>
      <c r="O29" s="30"/>
      <c r="P29" s="32">
        <f t="shared" si="2"/>
        <v>170283</v>
      </c>
    </row>
    <row r="30" spans="1:16" x14ac:dyDescent="0.25">
      <c r="A30" s="5" t="s">
        <v>19</v>
      </c>
      <c r="B30" s="26">
        <v>24021749</v>
      </c>
      <c r="C30" s="6"/>
      <c r="D30" s="28">
        <v>215</v>
      </c>
      <c r="E30" s="28"/>
      <c r="F30" s="28"/>
      <c r="G30" s="28"/>
      <c r="H30" s="29"/>
      <c r="I30" s="29"/>
      <c r="J30" s="29"/>
      <c r="K30" s="29"/>
      <c r="M30" s="30"/>
      <c r="N30" s="30"/>
      <c r="O30" s="30"/>
      <c r="P30" s="32">
        <f t="shared" si="2"/>
        <v>215</v>
      </c>
    </row>
    <row r="31" spans="1:16" x14ac:dyDescent="0.25">
      <c r="A31" s="5" t="s">
        <v>20</v>
      </c>
      <c r="B31" s="26">
        <v>21914400</v>
      </c>
      <c r="C31" s="6"/>
      <c r="D31" s="28">
        <v>175071</v>
      </c>
      <c r="E31" s="31"/>
      <c r="F31" s="28"/>
      <c r="G31" s="28"/>
      <c r="H31" s="29"/>
      <c r="I31" s="29"/>
      <c r="J31" s="29"/>
      <c r="K31" s="29"/>
      <c r="M31" s="30"/>
      <c r="N31" s="30"/>
      <c r="O31" s="30"/>
      <c r="P31" s="32">
        <f t="shared" si="2"/>
        <v>175071</v>
      </c>
    </row>
    <row r="32" spans="1:16" x14ac:dyDescent="0.25">
      <c r="A32" s="5" t="s">
        <v>21</v>
      </c>
      <c r="B32" s="26">
        <v>647098</v>
      </c>
      <c r="C32" s="6"/>
      <c r="D32" s="28">
        <v>0</v>
      </c>
      <c r="E32" s="31"/>
      <c r="F32" s="28"/>
      <c r="G32" s="28"/>
      <c r="H32" s="29"/>
      <c r="I32" s="29"/>
      <c r="J32" s="29"/>
      <c r="K32" s="29"/>
      <c r="M32" s="30"/>
      <c r="N32" s="30"/>
      <c r="O32" s="30"/>
      <c r="P32" s="32">
        <f t="shared" si="2"/>
        <v>0</v>
      </c>
    </row>
    <row r="33" spans="1:16" x14ac:dyDescent="0.25">
      <c r="A33" s="5" t="s">
        <v>22</v>
      </c>
      <c r="B33" s="26">
        <v>95067498</v>
      </c>
      <c r="C33" s="6"/>
      <c r="D33" s="28">
        <v>48139</v>
      </c>
      <c r="E33" s="31"/>
      <c r="F33" s="28"/>
      <c r="G33" s="28"/>
      <c r="H33" s="29"/>
      <c r="I33" s="29"/>
      <c r="J33" s="29"/>
      <c r="K33" s="29"/>
      <c r="M33" s="30"/>
      <c r="N33" s="30"/>
      <c r="O33" s="30"/>
      <c r="P33" s="32">
        <f t="shared" si="2"/>
        <v>48139</v>
      </c>
    </row>
    <row r="34" spans="1:16" x14ac:dyDescent="0.25">
      <c r="A34" s="5" t="s">
        <v>23</v>
      </c>
      <c r="B34" s="26">
        <v>176917900</v>
      </c>
      <c r="C34" s="6"/>
      <c r="D34" s="28">
        <v>1803701</v>
      </c>
      <c r="E34" s="30"/>
      <c r="F34" s="28"/>
      <c r="G34" s="28"/>
      <c r="H34" s="29"/>
      <c r="I34" s="29"/>
      <c r="J34" s="29"/>
      <c r="K34" s="29"/>
      <c r="M34" s="30"/>
      <c r="N34" s="30"/>
      <c r="O34" s="30"/>
      <c r="P34" s="32">
        <f t="shared" si="2"/>
        <v>1803701</v>
      </c>
    </row>
    <row r="35" spans="1:16" x14ac:dyDescent="0.25">
      <c r="A35" s="5" t="s">
        <v>24</v>
      </c>
      <c r="B35" s="26">
        <v>307754916</v>
      </c>
      <c r="C35" s="6"/>
      <c r="D35" s="28">
        <v>10321648</v>
      </c>
      <c r="E35" s="30"/>
      <c r="F35" s="28"/>
      <c r="G35" s="28"/>
      <c r="H35" s="30"/>
      <c r="I35" s="29"/>
      <c r="J35" s="29"/>
      <c r="K35" s="29"/>
      <c r="M35" s="30"/>
      <c r="N35" s="30"/>
      <c r="O35" s="30"/>
      <c r="P35" s="32">
        <f t="shared" si="2"/>
        <v>10321648</v>
      </c>
    </row>
    <row r="36" spans="1:16" ht="30" x14ac:dyDescent="0.25">
      <c r="A36" s="18" t="s">
        <v>101</v>
      </c>
      <c r="B36" s="27">
        <v>0</v>
      </c>
      <c r="C36" s="6"/>
      <c r="D36" s="28">
        <v>0</v>
      </c>
      <c r="E36" s="31"/>
      <c r="F36" s="28"/>
      <c r="G36" s="28"/>
      <c r="H36" s="29"/>
      <c r="I36" s="29"/>
      <c r="J36" s="29"/>
      <c r="K36" s="29"/>
      <c r="M36" s="30"/>
      <c r="N36" s="30"/>
      <c r="O36" s="30"/>
      <c r="P36" s="32">
        <f t="shared" si="2"/>
        <v>0</v>
      </c>
    </row>
    <row r="37" spans="1:16" x14ac:dyDescent="0.25">
      <c r="A37" s="5" t="s">
        <v>26</v>
      </c>
      <c r="B37" s="26">
        <v>276808474</v>
      </c>
      <c r="C37" s="6"/>
      <c r="D37" s="28">
        <v>2100413</v>
      </c>
      <c r="E37" s="31"/>
      <c r="F37" s="28"/>
      <c r="G37" s="28"/>
      <c r="H37" s="29"/>
      <c r="I37" s="29"/>
      <c r="J37" s="29"/>
      <c r="K37" s="29"/>
      <c r="M37" s="30"/>
      <c r="N37" s="30"/>
      <c r="O37" s="30"/>
      <c r="P37" s="32">
        <f t="shared" si="2"/>
        <v>2100413</v>
      </c>
    </row>
    <row r="38" spans="1:16" x14ac:dyDescent="0.25">
      <c r="A38" s="3" t="s">
        <v>27</v>
      </c>
      <c r="B38" s="20">
        <f>SUM(B39:B45)</f>
        <v>62956241</v>
      </c>
      <c r="C38" s="4"/>
      <c r="D38" s="32">
        <f>SUM(D39:D46)</f>
        <v>22610347</v>
      </c>
      <c r="E38" s="32">
        <f t="shared" ref="E38:O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32">
        <f t="shared" si="5"/>
        <v>0</v>
      </c>
      <c r="P38" s="32">
        <f t="shared" si="2"/>
        <v>22610347</v>
      </c>
    </row>
    <row r="39" spans="1:16" x14ac:dyDescent="0.25">
      <c r="A39" s="5" t="s">
        <v>28</v>
      </c>
      <c r="B39" s="26">
        <v>59896241</v>
      </c>
      <c r="C39" s="6"/>
      <c r="D39" s="28">
        <v>3354899</v>
      </c>
      <c r="E39" s="31"/>
      <c r="F39" s="28"/>
      <c r="G39" s="28"/>
      <c r="H39" s="29"/>
      <c r="I39" s="29"/>
      <c r="J39" s="29"/>
      <c r="K39" s="29"/>
      <c r="M39" s="30"/>
      <c r="N39" s="30"/>
      <c r="O39" s="30"/>
      <c r="P39" s="32">
        <f t="shared" si="2"/>
        <v>3354899</v>
      </c>
    </row>
    <row r="40" spans="1:16" x14ac:dyDescent="0.25">
      <c r="A40" s="5" t="s">
        <v>29</v>
      </c>
      <c r="B40" s="26">
        <v>3060000</v>
      </c>
      <c r="C40" s="6"/>
      <c r="D40" s="28">
        <v>213851</v>
      </c>
      <c r="E40" s="31"/>
      <c r="F40" s="28"/>
      <c r="G40" s="28"/>
      <c r="H40" s="29"/>
      <c r="I40" s="29"/>
      <c r="J40" s="29"/>
      <c r="K40" s="29"/>
      <c r="M40" s="30"/>
      <c r="N40" s="30"/>
      <c r="O40" s="30"/>
      <c r="P40" s="32">
        <f t="shared" si="2"/>
        <v>213851</v>
      </c>
    </row>
    <row r="41" spans="1:16" x14ac:dyDescent="0.25">
      <c r="A41" s="5" t="s">
        <v>30</v>
      </c>
      <c r="B41" s="27">
        <v>0</v>
      </c>
      <c r="C41" s="6"/>
      <c r="D41" s="28">
        <v>19041597</v>
      </c>
      <c r="E41" s="31"/>
      <c r="F41" s="28"/>
      <c r="G41" s="28"/>
      <c r="H41" s="29"/>
      <c r="I41" s="29"/>
      <c r="J41" s="29"/>
      <c r="K41" s="29"/>
      <c r="M41" s="30"/>
      <c r="N41" s="30"/>
      <c r="O41" s="30"/>
      <c r="P41" s="32">
        <f t="shared" si="2"/>
        <v>19041597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/>
      <c r="F42" s="28"/>
      <c r="G42" s="28"/>
      <c r="H42" s="28"/>
      <c r="I42" s="30"/>
      <c r="J42" s="30"/>
      <c r="K42" s="30"/>
      <c r="M42" s="30"/>
      <c r="N42" s="30"/>
      <c r="O42" s="30"/>
      <c r="P42" s="32">
        <f t="shared" si="2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/>
      <c r="F43" s="28"/>
      <c r="G43" s="28"/>
      <c r="H43" s="28"/>
      <c r="I43" s="30"/>
      <c r="J43" s="30"/>
      <c r="K43" s="30"/>
      <c r="M43" s="30"/>
      <c r="N43" s="30"/>
      <c r="O43" s="30"/>
      <c r="P43" s="32">
        <f t="shared" si="2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/>
      <c r="F44" s="28"/>
      <c r="G44" s="28"/>
      <c r="H44" s="28"/>
      <c r="I44" s="30"/>
      <c r="J44" s="30"/>
      <c r="K44" s="30"/>
      <c r="M44" s="30"/>
      <c r="N44" s="30"/>
      <c r="O44" s="30"/>
      <c r="P44" s="32">
        <f t="shared" si="2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/>
      <c r="F45" s="28"/>
      <c r="G45" s="28"/>
      <c r="H45" s="28"/>
      <c r="I45" s="30"/>
      <c r="J45" s="30"/>
      <c r="K45" s="30"/>
      <c r="M45" s="30"/>
      <c r="N45" s="30"/>
      <c r="O45" s="30"/>
      <c r="P45" s="32">
        <f t="shared" si="2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/>
      <c r="F46" s="28"/>
      <c r="G46" s="28"/>
      <c r="H46" s="28"/>
      <c r="I46" s="30"/>
      <c r="J46" s="30"/>
      <c r="K46" s="30"/>
      <c r="M46" s="30"/>
      <c r="N46" s="30"/>
      <c r="O46" s="30"/>
      <c r="P46" s="32">
        <f t="shared" si="2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O47" si="6">SUM(E48:E53)</f>
        <v>0</v>
      </c>
      <c r="F47" s="32">
        <f t="shared" si="6"/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2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/>
      <c r="F48" s="28"/>
      <c r="G48" s="28"/>
      <c r="H48" s="28"/>
      <c r="I48" s="30"/>
      <c r="J48" s="30"/>
      <c r="K48" s="30"/>
      <c r="M48" s="30"/>
      <c r="N48" s="30"/>
      <c r="O48" s="30"/>
      <c r="P48" s="32">
        <f t="shared" si="2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/>
      <c r="F49" s="28"/>
      <c r="G49" s="28"/>
      <c r="H49" s="28"/>
      <c r="I49" s="30"/>
      <c r="J49" s="30"/>
      <c r="K49" s="30"/>
      <c r="M49" s="30"/>
      <c r="N49" s="30"/>
      <c r="O49" s="30"/>
      <c r="P49" s="32">
        <f t="shared" si="2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/>
      <c r="F50" s="28"/>
      <c r="G50" s="28"/>
      <c r="H50" s="28"/>
      <c r="I50" s="30"/>
      <c r="J50" s="30"/>
      <c r="K50" s="30"/>
      <c r="M50" s="30"/>
      <c r="N50" s="30"/>
      <c r="O50" s="30"/>
      <c r="P50" s="32">
        <f t="shared" si="2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/>
      <c r="F51" s="28"/>
      <c r="G51" s="28"/>
      <c r="H51" s="28"/>
      <c r="I51" s="30"/>
      <c r="J51" s="30"/>
      <c r="K51" s="30"/>
      <c r="M51" s="30"/>
      <c r="N51" s="30"/>
      <c r="O51" s="30"/>
      <c r="P51" s="32">
        <f t="shared" si="2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/>
      <c r="F52" s="28"/>
      <c r="G52" s="28"/>
      <c r="H52" s="28"/>
      <c r="I52" s="30"/>
      <c r="J52" s="30"/>
      <c r="K52" s="30"/>
      <c r="M52" s="30"/>
      <c r="N52" s="30"/>
      <c r="O52" s="30"/>
      <c r="P52" s="32">
        <f t="shared" si="2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/>
      <c r="F53" s="28"/>
      <c r="G53" s="28"/>
      <c r="H53" s="28"/>
      <c r="I53" s="30"/>
      <c r="J53" s="30"/>
      <c r="K53" s="30"/>
      <c r="M53" s="30"/>
      <c r="N53" s="30"/>
      <c r="O53" s="30"/>
      <c r="P53" s="32">
        <f t="shared" si="2"/>
        <v>0</v>
      </c>
    </row>
    <row r="54" spans="1:16" x14ac:dyDescent="0.25">
      <c r="A54" s="3" t="s">
        <v>43</v>
      </c>
      <c r="B54" s="20">
        <f>SUM(B55:B63)</f>
        <v>412519931</v>
      </c>
      <c r="C54" s="4"/>
      <c r="D54" s="32">
        <f>SUM(D55:D63)</f>
        <v>4041319</v>
      </c>
      <c r="E54" s="32">
        <f t="shared" ref="E54:O54" si="7">SUM(E55:E63)</f>
        <v>0</v>
      </c>
      <c r="F54" s="32">
        <f t="shared" si="7"/>
        <v>0</v>
      </c>
      <c r="G54" s="32">
        <f t="shared" si="7"/>
        <v>0</v>
      </c>
      <c r="H54" s="32">
        <f t="shared" si="7"/>
        <v>0</v>
      </c>
      <c r="I54" s="32">
        <f t="shared" si="7"/>
        <v>0</v>
      </c>
      <c r="J54" s="32">
        <f t="shared" si="7"/>
        <v>0</v>
      </c>
      <c r="K54" s="32">
        <f t="shared" si="7"/>
        <v>0</v>
      </c>
      <c r="L54" s="32">
        <f t="shared" si="7"/>
        <v>0</v>
      </c>
      <c r="M54" s="32">
        <f t="shared" si="7"/>
        <v>0</v>
      </c>
      <c r="N54" s="32">
        <f t="shared" si="7"/>
        <v>0</v>
      </c>
      <c r="O54" s="32">
        <f t="shared" si="7"/>
        <v>0</v>
      </c>
      <c r="P54" s="32">
        <f t="shared" si="2"/>
        <v>4041319</v>
      </c>
    </row>
    <row r="55" spans="1:16" x14ac:dyDescent="0.25">
      <c r="A55" s="5" t="s">
        <v>44</v>
      </c>
      <c r="B55" s="26">
        <v>96576649</v>
      </c>
      <c r="C55" s="6"/>
      <c r="D55" s="28">
        <v>115768</v>
      </c>
      <c r="E55" s="31"/>
      <c r="F55" s="28"/>
      <c r="G55" s="28"/>
      <c r="H55" s="29"/>
      <c r="I55" s="29"/>
      <c r="J55" s="29"/>
      <c r="K55" s="29"/>
      <c r="M55" s="30"/>
      <c r="N55" s="30"/>
      <c r="O55" s="30"/>
      <c r="P55" s="32">
        <f t="shared" si="2"/>
        <v>115768</v>
      </c>
    </row>
    <row r="56" spans="1:16" x14ac:dyDescent="0.25">
      <c r="A56" s="5" t="s">
        <v>45</v>
      </c>
      <c r="B56" s="26">
        <v>589229</v>
      </c>
      <c r="C56" s="6"/>
      <c r="D56" s="28">
        <v>0</v>
      </c>
      <c r="E56" s="31"/>
      <c r="F56" s="28"/>
      <c r="G56" s="28"/>
      <c r="H56" s="29"/>
      <c r="I56" s="29"/>
      <c r="J56" s="29"/>
      <c r="K56" s="29"/>
      <c r="M56" s="30"/>
      <c r="N56" s="30"/>
      <c r="O56" s="30"/>
      <c r="P56" s="32">
        <f t="shared" si="2"/>
        <v>0</v>
      </c>
    </row>
    <row r="57" spans="1:16" x14ac:dyDescent="0.25">
      <c r="A57" s="5" t="s">
        <v>46</v>
      </c>
      <c r="B57" s="26">
        <v>12597173</v>
      </c>
      <c r="C57" s="6"/>
      <c r="D57" s="28">
        <v>0</v>
      </c>
      <c r="E57" s="31"/>
      <c r="F57" s="28"/>
      <c r="G57" s="28"/>
      <c r="H57" s="29"/>
      <c r="I57" s="29"/>
      <c r="J57" s="29"/>
      <c r="K57" s="29"/>
      <c r="M57" s="30"/>
      <c r="N57" s="30"/>
      <c r="O57" s="30"/>
      <c r="P57" s="32">
        <f t="shared" si="2"/>
        <v>0</v>
      </c>
    </row>
    <row r="58" spans="1:16" x14ac:dyDescent="0.25">
      <c r="A58" s="5" t="s">
        <v>47</v>
      </c>
      <c r="B58" s="26">
        <v>6764191</v>
      </c>
      <c r="C58" s="6"/>
      <c r="D58" s="28">
        <v>0</v>
      </c>
      <c r="E58" s="31"/>
      <c r="F58" s="28"/>
      <c r="G58" s="28"/>
      <c r="H58" s="29"/>
      <c r="I58" s="29"/>
      <c r="J58" s="29"/>
      <c r="K58" s="29"/>
      <c r="M58" s="30"/>
      <c r="N58" s="30"/>
      <c r="O58" s="30"/>
      <c r="P58" s="32">
        <f t="shared" si="2"/>
        <v>0</v>
      </c>
    </row>
    <row r="59" spans="1:16" x14ac:dyDescent="0.25">
      <c r="A59" s="5" t="s">
        <v>48</v>
      </c>
      <c r="B59" s="26">
        <v>245693129</v>
      </c>
      <c r="C59" s="6"/>
      <c r="D59" s="28">
        <v>3925551</v>
      </c>
      <c r="E59" s="31"/>
      <c r="F59" s="28"/>
      <c r="G59" s="28"/>
      <c r="H59" s="29"/>
      <c r="I59" s="29"/>
      <c r="J59" s="29"/>
      <c r="K59" s="29"/>
      <c r="M59" s="30"/>
      <c r="N59" s="30"/>
      <c r="O59" s="30"/>
      <c r="P59" s="32">
        <f t="shared" si="2"/>
        <v>3925551</v>
      </c>
    </row>
    <row r="60" spans="1:16" x14ac:dyDescent="0.25">
      <c r="A60" s="5" t="s">
        <v>49</v>
      </c>
      <c r="B60" s="26">
        <v>7372210</v>
      </c>
      <c r="C60" s="6"/>
      <c r="D60" s="28">
        <v>0</v>
      </c>
      <c r="E60" s="31"/>
      <c r="F60" s="28"/>
      <c r="G60" s="28"/>
      <c r="H60" s="29"/>
      <c r="I60" s="29"/>
      <c r="J60" s="29"/>
      <c r="K60" s="29"/>
      <c r="M60" s="30"/>
      <c r="N60" s="30"/>
      <c r="O60" s="30"/>
      <c r="P60" s="32">
        <f t="shared" si="2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/>
      <c r="F61" s="28"/>
      <c r="G61" s="28"/>
      <c r="H61" s="29"/>
      <c r="I61" s="29"/>
      <c r="J61" s="29"/>
      <c r="K61" s="29"/>
      <c r="M61" s="30"/>
      <c r="N61" s="30"/>
      <c r="O61" s="30"/>
      <c r="P61" s="32">
        <f t="shared" si="2"/>
        <v>0</v>
      </c>
    </row>
    <row r="62" spans="1:16" x14ac:dyDescent="0.25">
      <c r="A62" s="5" t="s">
        <v>51</v>
      </c>
      <c r="B62" s="26">
        <v>42927350</v>
      </c>
      <c r="C62" s="6"/>
      <c r="D62" s="28">
        <v>0</v>
      </c>
      <c r="E62" s="31"/>
      <c r="F62" s="28"/>
      <c r="G62" s="28"/>
      <c r="H62" s="29"/>
      <c r="I62" s="29"/>
      <c r="J62" s="29"/>
      <c r="K62" s="29"/>
      <c r="M62" s="30"/>
      <c r="N62" s="30"/>
      <c r="O62" s="30"/>
      <c r="P62" s="32">
        <f t="shared" si="2"/>
        <v>0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/>
      <c r="F63" s="28"/>
      <c r="G63" s="28"/>
      <c r="H63" s="29"/>
      <c r="I63" s="29"/>
      <c r="J63" s="29"/>
      <c r="K63" s="29"/>
      <c r="M63" s="30"/>
      <c r="N63" s="30"/>
      <c r="O63" s="30"/>
      <c r="P63" s="32">
        <f t="shared" si="2"/>
        <v>0</v>
      </c>
    </row>
    <row r="64" spans="1:16" x14ac:dyDescent="0.25">
      <c r="A64" s="3" t="s">
        <v>53</v>
      </c>
      <c r="B64" s="20">
        <f>SUM(B65:B68)</f>
        <v>1019717805</v>
      </c>
      <c r="C64" s="4"/>
      <c r="D64" s="32">
        <f>SUM(D65:D68)</f>
        <v>8170858</v>
      </c>
      <c r="E64" s="32">
        <f t="shared" ref="E64:O64" si="8">SUM(E65:E68)</f>
        <v>0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0</v>
      </c>
      <c r="N64" s="32">
        <f t="shared" si="8"/>
        <v>0</v>
      </c>
      <c r="O64" s="32">
        <f t="shared" si="8"/>
        <v>0</v>
      </c>
      <c r="P64" s="32">
        <f t="shared" si="2"/>
        <v>8170858</v>
      </c>
    </row>
    <row r="65" spans="1:16" x14ac:dyDescent="0.25">
      <c r="A65" s="5" t="s">
        <v>54</v>
      </c>
      <c r="B65" s="26">
        <v>0</v>
      </c>
      <c r="C65" s="6"/>
      <c r="D65" s="28">
        <v>0</v>
      </c>
      <c r="E65" s="31"/>
      <c r="F65" s="28"/>
      <c r="G65" s="28"/>
      <c r="H65" s="29"/>
      <c r="I65" s="29"/>
      <c r="J65" s="29"/>
      <c r="K65" s="29"/>
      <c r="M65" s="30"/>
      <c r="N65" s="30"/>
      <c r="O65" s="30"/>
      <c r="P65" s="32">
        <f t="shared" si="2"/>
        <v>0</v>
      </c>
    </row>
    <row r="66" spans="1:16" x14ac:dyDescent="0.25">
      <c r="A66" s="5" t="s">
        <v>55</v>
      </c>
      <c r="B66" s="26">
        <v>1019717805</v>
      </c>
      <c r="C66" s="6"/>
      <c r="D66" s="28">
        <v>8170858</v>
      </c>
      <c r="E66" s="31"/>
      <c r="F66" s="28"/>
      <c r="G66" s="28"/>
      <c r="H66" s="28"/>
      <c r="I66" s="29"/>
      <c r="J66" s="29"/>
      <c r="K66" s="29"/>
      <c r="M66" s="30"/>
      <c r="N66" s="30"/>
      <c r="O66" s="30"/>
      <c r="P66" s="32">
        <f t="shared" si="2"/>
        <v>8170858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/>
      <c r="F67" s="28"/>
      <c r="G67" s="28"/>
      <c r="H67" s="28"/>
      <c r="I67" s="28"/>
      <c r="J67" s="28"/>
      <c r="K67" s="29"/>
      <c r="M67" s="30"/>
      <c r="N67" s="30"/>
      <c r="O67" s="30"/>
      <c r="P67" s="32">
        <f t="shared" si="2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/>
      <c r="F68" s="28"/>
      <c r="G68" s="28"/>
      <c r="H68" s="28"/>
      <c r="I68" s="28"/>
      <c r="J68" s="28"/>
      <c r="K68" s="29"/>
      <c r="M68" s="30"/>
      <c r="N68" s="30"/>
      <c r="O68" s="30"/>
      <c r="P68" s="32">
        <f t="shared" si="2"/>
        <v>0</v>
      </c>
    </row>
    <row r="69" spans="1:16" x14ac:dyDescent="0.25">
      <c r="A69" s="3" t="s">
        <v>58</v>
      </c>
      <c r="B69" s="74">
        <f>SUM(B70:B71)</f>
        <v>0</v>
      </c>
      <c r="C69" s="4"/>
      <c r="D69" s="32">
        <f>SUM(D70:D71)</f>
        <v>0</v>
      </c>
      <c r="E69" s="32">
        <f t="shared" ref="E69:O69" si="9">SUM(E70:E71)</f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2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/>
      <c r="F70" s="28"/>
      <c r="G70" s="28"/>
      <c r="H70" s="28"/>
      <c r="I70" s="28"/>
      <c r="J70" s="28"/>
      <c r="K70" s="28"/>
      <c r="M70" s="30"/>
      <c r="N70" s="30"/>
      <c r="O70" s="30"/>
      <c r="P70" s="32">
        <f t="shared" si="2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/>
      <c r="F71" s="28"/>
      <c r="G71" s="28"/>
      <c r="H71" s="28"/>
      <c r="I71" s="28"/>
      <c r="J71" s="28"/>
      <c r="K71" s="28"/>
      <c r="M71" s="30"/>
      <c r="N71" s="30"/>
      <c r="O71" s="30"/>
      <c r="P71" s="32">
        <f t="shared" si="2"/>
        <v>0</v>
      </c>
    </row>
    <row r="72" spans="1:16" x14ac:dyDescent="0.25">
      <c r="A72" s="3" t="s">
        <v>61</v>
      </c>
      <c r="B72" s="74">
        <f>SUM(B73:B75)</f>
        <v>0</v>
      </c>
      <c r="C72" s="4"/>
      <c r="D72" s="32">
        <f>SUM(D73:D75)</f>
        <v>0</v>
      </c>
      <c r="E72" s="32">
        <f t="shared" ref="E72:K72" si="10">SUM(E73:E75)</f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0">
        <v>0</v>
      </c>
      <c r="M72" s="32">
        <f>SUM(M73:M75)</f>
        <v>0</v>
      </c>
      <c r="N72" s="32">
        <f>SUM(N73:N75)</f>
        <v>0</v>
      </c>
      <c r="O72" s="32">
        <f>SUM(O73:O75)</f>
        <v>0</v>
      </c>
      <c r="P72" s="32">
        <f t="shared" si="2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/>
      <c r="F73" s="28"/>
      <c r="G73" s="28"/>
      <c r="H73" s="28"/>
      <c r="I73" s="28"/>
      <c r="J73" s="28"/>
      <c r="K73" s="28"/>
      <c r="M73" s="30"/>
      <c r="N73" s="30"/>
      <c r="O73" s="30"/>
      <c r="P73" s="32">
        <f t="shared" si="2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/>
      <c r="F74" s="28"/>
      <c r="G74" s="28"/>
      <c r="H74" s="28"/>
      <c r="I74" s="28"/>
      <c r="J74" s="28"/>
      <c r="K74" s="28"/>
      <c r="M74" s="30"/>
      <c r="N74" s="30"/>
      <c r="O74" s="30"/>
      <c r="P74" s="32">
        <f t="shared" si="2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/>
      <c r="F75" s="28"/>
      <c r="G75" s="28"/>
      <c r="H75" s="28"/>
      <c r="I75" s="28"/>
      <c r="J75" s="28"/>
      <c r="K75" s="28"/>
      <c r="M75" s="30"/>
      <c r="N75" s="30"/>
      <c r="O75" s="30"/>
      <c r="P75" s="32">
        <f t="shared" si="2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35000</v>
      </c>
      <c r="E76" s="2">
        <f t="shared" ref="E76:N76" si="11">SUM(E77+E80+E83)</f>
        <v>0</v>
      </c>
      <c r="F76" s="2">
        <f t="shared" si="11"/>
        <v>0</v>
      </c>
      <c r="G76" s="2">
        <f t="shared" si="11"/>
        <v>0</v>
      </c>
      <c r="H76" s="2">
        <f t="shared" si="11"/>
        <v>0</v>
      </c>
      <c r="I76" s="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>SUM(O77+O80+O83)</f>
        <v>0</v>
      </c>
      <c r="P76" s="32">
        <f t="shared" si="2"/>
        <v>35000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35000</v>
      </c>
      <c r="E77" s="32">
        <f t="shared" ref="E77:N77" si="12">SUM(E78:E79)</f>
        <v>0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>SUM(O78:O79)</f>
        <v>0</v>
      </c>
      <c r="P77" s="32">
        <f t="shared" si="2"/>
        <v>35000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35000</v>
      </c>
      <c r="E78" s="28"/>
      <c r="F78" s="28"/>
      <c r="G78" s="28"/>
      <c r="H78" s="28"/>
      <c r="I78" s="29"/>
      <c r="J78" s="28"/>
      <c r="K78" s="28"/>
      <c r="M78" s="30"/>
      <c r="N78" s="30"/>
      <c r="O78" s="30"/>
      <c r="P78" s="32">
        <f t="shared" ref="P78:P84" si="13">SUM(D78:O78)</f>
        <v>35000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/>
      <c r="F79" s="28"/>
      <c r="G79" s="28"/>
      <c r="H79" s="28"/>
      <c r="I79" s="28"/>
      <c r="J79" s="28"/>
      <c r="K79" s="28"/>
      <c r="M79" s="30"/>
      <c r="N79" s="30"/>
      <c r="O79" s="30"/>
      <c r="P79" s="32">
        <f t="shared" si="13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0</v>
      </c>
      <c r="E80" s="33">
        <f t="shared" ref="E80:K80" si="14">SUM(E81:E82)</f>
        <v>0</v>
      </c>
      <c r="F80" s="33">
        <f t="shared" si="14"/>
        <v>0</v>
      </c>
      <c r="G80" s="33">
        <f t="shared" si="14"/>
        <v>0</v>
      </c>
      <c r="H80" s="33">
        <f t="shared" si="14"/>
        <v>0</v>
      </c>
      <c r="I80" s="33">
        <f t="shared" si="14"/>
        <v>0</v>
      </c>
      <c r="J80" s="33">
        <f t="shared" si="14"/>
        <v>0</v>
      </c>
      <c r="K80" s="33">
        <f t="shared" si="14"/>
        <v>0</v>
      </c>
      <c r="L80" s="30">
        <v>0</v>
      </c>
      <c r="M80" s="33">
        <f>SUM(M81:M82)</f>
        <v>0</v>
      </c>
      <c r="N80" s="33">
        <f>SUM(N81:N82)</f>
        <v>0</v>
      </c>
      <c r="O80" s="33">
        <f>SUM(O81:O82)</f>
        <v>0</v>
      </c>
      <c r="P80" s="32">
        <f t="shared" si="13"/>
        <v>0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0</v>
      </c>
      <c r="E81" s="31"/>
      <c r="F81" s="31"/>
      <c r="G81" s="31"/>
      <c r="H81" s="31"/>
      <c r="I81" s="31"/>
      <c r="J81" s="28"/>
      <c r="K81" s="28"/>
      <c r="M81" s="30"/>
      <c r="N81" s="30"/>
      <c r="O81" s="30"/>
      <c r="P81" s="32">
        <f t="shared" si="13"/>
        <v>0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/>
      <c r="F82" s="28"/>
      <c r="G82" s="28"/>
      <c r="H82" s="28"/>
      <c r="I82" s="28"/>
      <c r="M82" s="30"/>
      <c r="N82" s="30"/>
      <c r="O82" s="30"/>
      <c r="P82" s="32">
        <f t="shared" si="13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5">SUM(E84)</f>
        <v>0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0">
        <v>0</v>
      </c>
      <c r="M83" s="32">
        <f>SUM(M84)</f>
        <v>0</v>
      </c>
      <c r="N83" s="32">
        <f>SUM(N84)</f>
        <v>0</v>
      </c>
      <c r="O83" s="32">
        <f t="shared" ref="O83" si="16">SUM(O84)</f>
        <v>0</v>
      </c>
      <c r="P83" s="32">
        <f t="shared" si="13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/>
      <c r="F84" s="28"/>
      <c r="G84" s="28"/>
      <c r="H84" s="28"/>
      <c r="I84" s="28"/>
      <c r="J84" s="28"/>
      <c r="K84" s="28"/>
      <c r="M84" s="30"/>
      <c r="N84" s="30"/>
      <c r="O84" s="30"/>
      <c r="P84" s="32">
        <f t="shared" si="13"/>
        <v>0</v>
      </c>
    </row>
    <row r="85" spans="1:16" x14ac:dyDescent="0.25">
      <c r="A85" s="9" t="s">
        <v>65</v>
      </c>
      <c r="B85" s="39">
        <f>SUM(B11+B76)</f>
        <v>4794357473</v>
      </c>
      <c r="C85" s="8"/>
      <c r="D85" s="39">
        <f>SUM(D11+D76)</f>
        <v>306760584</v>
      </c>
      <c r="E85" s="39">
        <f t="shared" ref="E85:P85" si="17">SUM(E11+E76)</f>
        <v>0</v>
      </c>
      <c r="F85" s="39">
        <f t="shared" si="17"/>
        <v>0</v>
      </c>
      <c r="G85" s="39">
        <f t="shared" si="17"/>
        <v>0</v>
      </c>
      <c r="H85" s="39">
        <f t="shared" si="17"/>
        <v>0</v>
      </c>
      <c r="I85" s="39">
        <f t="shared" si="17"/>
        <v>0</v>
      </c>
      <c r="J85" s="39">
        <f t="shared" si="17"/>
        <v>0</v>
      </c>
      <c r="K85" s="39">
        <f t="shared" si="17"/>
        <v>0</v>
      </c>
      <c r="L85" s="53">
        <f t="shared" si="17"/>
        <v>0</v>
      </c>
      <c r="M85" s="8">
        <f t="shared" si="17"/>
        <v>0</v>
      </c>
      <c r="N85" s="8">
        <f t="shared" si="17"/>
        <v>0</v>
      </c>
      <c r="O85" s="8">
        <f t="shared" si="17"/>
        <v>0</v>
      </c>
      <c r="P85" s="39">
        <f t="shared" si="17"/>
        <v>306760584</v>
      </c>
    </row>
    <row r="86" spans="1:16" s="51" customFormat="1" x14ac:dyDescent="0.25">
      <c r="A86" s="49"/>
      <c r="B86" s="40"/>
      <c r="C86" s="50"/>
      <c r="D86" s="40"/>
      <c r="E86" s="40"/>
      <c r="F86" s="40"/>
      <c r="G86" s="40"/>
      <c r="H86" s="40"/>
      <c r="I86" s="40"/>
      <c r="J86" s="40"/>
      <c r="K86" s="40"/>
      <c r="L86" s="56"/>
      <c r="M86" s="50"/>
      <c r="N86" s="50"/>
      <c r="O86" s="50"/>
      <c r="P86" s="40"/>
    </row>
    <row r="87" spans="1:16" x14ac:dyDescent="0.25">
      <c r="A87" s="5" t="s">
        <v>103</v>
      </c>
      <c r="G87" s="40"/>
      <c r="H87" s="40"/>
      <c r="I87" s="40"/>
      <c r="J87" s="40"/>
      <c r="K87" s="40" t="s">
        <v>110</v>
      </c>
    </row>
    <row r="88" spans="1:16" x14ac:dyDescent="0.25">
      <c r="A88" s="41" t="s">
        <v>105</v>
      </c>
      <c r="B88" s="42"/>
      <c r="D88" s="29"/>
      <c r="E88" s="29"/>
      <c r="F88" s="29"/>
      <c r="G88" s="44"/>
      <c r="H88" s="44"/>
      <c r="I88" s="29"/>
      <c r="J88" s="29"/>
      <c r="K88" s="44" t="s">
        <v>106</v>
      </c>
      <c r="L88" s="57"/>
    </row>
    <row r="89" spans="1:16" x14ac:dyDescent="0.25">
      <c r="A89" s="41" t="s">
        <v>111</v>
      </c>
      <c r="B89" s="42"/>
      <c r="D89" s="29"/>
      <c r="E89" s="29"/>
      <c r="F89" s="29"/>
      <c r="G89" s="45"/>
      <c r="H89" s="41"/>
      <c r="I89" s="29"/>
      <c r="J89" s="29"/>
      <c r="K89" s="45" t="s">
        <v>107</v>
      </c>
      <c r="L89" s="58"/>
    </row>
    <row r="90" spans="1:16" x14ac:dyDescent="0.25">
      <c r="A90" s="47" t="s">
        <v>108</v>
      </c>
      <c r="D90" s="29"/>
      <c r="E90" s="29"/>
      <c r="F90" s="29"/>
      <c r="G90" s="29" t="s">
        <v>102</v>
      </c>
      <c r="H90" s="29" t="s">
        <v>102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opLeftCell="C1" zoomScale="70" zoomScaleNormal="70" workbookViewId="0">
      <selection activeCell="B80" sqref="B80:B81"/>
    </sheetView>
  </sheetViews>
  <sheetFormatPr baseColWidth="10" defaultColWidth="11.42578125" defaultRowHeight="15" x14ac:dyDescent="0.25"/>
  <cols>
    <col min="1" max="1" width="83.42578125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20.28515625" style="30" customWidth="1"/>
    <col min="11" max="11" width="20.28515625" customWidth="1"/>
    <col min="12" max="12" width="20.5703125" style="30" customWidth="1"/>
    <col min="13" max="13" width="20.5703125" bestFit="1" customWidth="1"/>
    <col min="14" max="14" width="22.140625" bestFit="1" customWidth="1"/>
  </cols>
  <sheetData>
    <row r="3" spans="1:16" ht="28.5" customHeight="1" x14ac:dyDescent="0.25">
      <c r="A3" s="62" t="s">
        <v>98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7"/>
      <c r="P3" s="17"/>
    </row>
    <row r="4" spans="1:16" ht="21" customHeight="1" x14ac:dyDescent="0.25">
      <c r="A4" s="62" t="s">
        <v>99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7"/>
      <c r="P4" s="17"/>
    </row>
    <row r="5" spans="1:16" ht="18" x14ac:dyDescent="0.25">
      <c r="A5" s="68" t="s">
        <v>112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37"/>
      <c r="P5" s="37"/>
    </row>
    <row r="6" spans="1:16" ht="15.75" customHeight="1" x14ac:dyDescent="0.25">
      <c r="A6" s="63" t="s">
        <v>92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8"/>
      <c r="P6" s="38"/>
    </row>
    <row r="7" spans="1:16" ht="15.75" customHeight="1" x14ac:dyDescent="0.25">
      <c r="A7" s="64" t="s">
        <v>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52" t="s">
        <v>87</v>
      </c>
      <c r="K9" s="13" t="s">
        <v>88</v>
      </c>
      <c r="L9" s="52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306725584</v>
      </c>
      <c r="C10" s="2">
        <f t="shared" ref="C10:K10" si="0">SUM(C11+C17+C27+C37+C46+C53+C63+C68+C71)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55">
        <f>SUM(L11+L17+L27+L37+L46+L53+L63+L68+L71)</f>
        <v>0</v>
      </c>
      <c r="M10" s="55">
        <f>SUM(M11+M17+M27+M37+M46+M53+M63+M68+M71)</f>
        <v>0</v>
      </c>
      <c r="N10" s="32">
        <f>SUM(B10:M10)</f>
        <v>306725584</v>
      </c>
    </row>
    <row r="11" spans="1:16" x14ac:dyDescent="0.25">
      <c r="A11" s="3" t="s">
        <v>1</v>
      </c>
      <c r="B11" s="32">
        <f>SUM(B12:B16)</f>
        <v>185418470</v>
      </c>
      <c r="C11" s="32">
        <f t="shared" ref="C11:K11" si="1">SUM(C12:C16)</f>
        <v>0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55">
        <f>SUM(L12:L16)</f>
        <v>0</v>
      </c>
      <c r="M11" s="55">
        <f>SUM(M12:M16)</f>
        <v>0</v>
      </c>
      <c r="N11" s="32">
        <f>SUM(B11:M11)</f>
        <v>185418470</v>
      </c>
    </row>
    <row r="12" spans="1:16" x14ac:dyDescent="0.25">
      <c r="A12" s="5" t="s">
        <v>2</v>
      </c>
      <c r="B12" s="28">
        <v>160091775</v>
      </c>
      <c r="C12" s="28"/>
      <c r="D12" s="28"/>
      <c r="E12" s="28"/>
      <c r="F12" s="29"/>
      <c r="G12" s="29"/>
      <c r="H12" s="29"/>
      <c r="I12" s="29"/>
      <c r="K12" s="30"/>
      <c r="M12" s="30"/>
      <c r="N12" s="32">
        <f>SUM(B12:M12)</f>
        <v>160091775</v>
      </c>
    </row>
    <row r="13" spans="1:16" x14ac:dyDescent="0.25">
      <c r="A13" s="5" t="s">
        <v>3</v>
      </c>
      <c r="B13" s="28">
        <v>10133044</v>
      </c>
      <c r="C13" s="28"/>
      <c r="D13" s="28"/>
      <c r="E13" s="28"/>
      <c r="F13" s="29"/>
      <c r="G13" s="29"/>
      <c r="H13" s="29"/>
      <c r="I13" s="29"/>
      <c r="K13" s="30"/>
      <c r="M13" s="30"/>
      <c r="N13" s="32">
        <f t="shared" ref="N13:N76" si="2">SUM(B13:M13)</f>
        <v>10133044</v>
      </c>
    </row>
    <row r="14" spans="1:16" x14ac:dyDescent="0.25">
      <c r="A14" s="5" t="s">
        <v>4</v>
      </c>
      <c r="B14" s="28">
        <v>964071</v>
      </c>
      <c r="C14" s="28"/>
      <c r="D14" s="28"/>
      <c r="E14" s="28"/>
      <c r="F14" s="29"/>
      <c r="G14" s="29"/>
      <c r="H14" s="29"/>
      <c r="I14" s="29"/>
      <c r="K14" s="30"/>
      <c r="M14" s="30"/>
      <c r="N14" s="32">
        <f t="shared" si="2"/>
        <v>964071</v>
      </c>
      <c r="O14" s="12"/>
    </row>
    <row r="15" spans="1:16" x14ac:dyDescent="0.25">
      <c r="A15" s="5" t="s">
        <v>5</v>
      </c>
      <c r="B15" s="28">
        <v>0</v>
      </c>
      <c r="C15" s="28"/>
      <c r="D15" s="28"/>
      <c r="E15" s="28"/>
      <c r="F15" s="29"/>
      <c r="G15" s="29"/>
      <c r="H15" s="29"/>
      <c r="I15" s="29"/>
      <c r="K15" s="30"/>
      <c r="M15" s="30"/>
      <c r="N15" s="32">
        <f t="shared" si="2"/>
        <v>0</v>
      </c>
    </row>
    <row r="16" spans="1:16" x14ac:dyDescent="0.25">
      <c r="A16" s="5" t="s">
        <v>6</v>
      </c>
      <c r="B16" s="28">
        <v>14229580</v>
      </c>
      <c r="C16" s="30"/>
      <c r="D16" s="28"/>
      <c r="E16" s="29"/>
      <c r="F16" s="30"/>
      <c r="G16" s="30"/>
      <c r="H16" s="29"/>
      <c r="I16" s="29"/>
      <c r="K16" s="30"/>
      <c r="M16" s="30"/>
      <c r="N16" s="32">
        <f t="shared" si="2"/>
        <v>14229580</v>
      </c>
    </row>
    <row r="17" spans="1:14" x14ac:dyDescent="0.25">
      <c r="A17" s="3" t="s">
        <v>7</v>
      </c>
      <c r="B17" s="32">
        <f>SUM(B18:B26)</f>
        <v>71865120</v>
      </c>
      <c r="C17" s="32">
        <f t="shared" ref="C17:M17" si="3">SUM(C18:C26)</f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2"/>
        <v>71865120</v>
      </c>
    </row>
    <row r="18" spans="1:14" x14ac:dyDescent="0.25">
      <c r="A18" s="5" t="s">
        <v>8</v>
      </c>
      <c r="B18" s="28">
        <v>55437939</v>
      </c>
      <c r="C18" s="28"/>
      <c r="D18" s="31"/>
      <c r="E18" s="29"/>
      <c r="F18" s="30"/>
      <c r="G18" s="29"/>
      <c r="H18" s="29"/>
      <c r="I18" s="29"/>
      <c r="K18" s="30"/>
      <c r="M18" s="30"/>
      <c r="N18" s="32">
        <f t="shared" si="2"/>
        <v>55437939</v>
      </c>
    </row>
    <row r="19" spans="1:14" x14ac:dyDescent="0.25">
      <c r="A19" s="5" t="s">
        <v>9</v>
      </c>
      <c r="B19" s="28">
        <v>195700</v>
      </c>
      <c r="C19" s="28"/>
      <c r="D19" s="31"/>
      <c r="E19" s="29"/>
      <c r="F19" s="30"/>
      <c r="G19" s="29"/>
      <c r="H19" s="29"/>
      <c r="I19" s="29"/>
      <c r="K19" s="30"/>
      <c r="M19" s="30"/>
      <c r="N19" s="32">
        <f t="shared" si="2"/>
        <v>195700</v>
      </c>
    </row>
    <row r="20" spans="1:14" x14ac:dyDescent="0.25">
      <c r="A20" s="5" t="s">
        <v>10</v>
      </c>
      <c r="B20" s="28">
        <v>22959</v>
      </c>
      <c r="C20" s="28"/>
      <c r="D20" s="31"/>
      <c r="E20" s="29"/>
      <c r="F20" s="30"/>
      <c r="G20" s="29"/>
      <c r="H20" s="29"/>
      <c r="I20" s="29"/>
      <c r="K20" s="30"/>
      <c r="M20" s="30"/>
      <c r="N20" s="32">
        <f t="shared" si="2"/>
        <v>22959</v>
      </c>
    </row>
    <row r="21" spans="1:14" x14ac:dyDescent="0.25">
      <c r="A21" s="5" t="s">
        <v>11</v>
      </c>
      <c r="B21" s="28">
        <v>2240</v>
      </c>
      <c r="C21" s="28"/>
      <c r="D21" s="31"/>
      <c r="E21" s="29"/>
      <c r="F21" s="30"/>
      <c r="G21" s="29"/>
      <c r="H21" s="29"/>
      <c r="I21" s="29"/>
      <c r="K21" s="30"/>
      <c r="M21" s="30"/>
      <c r="N21" s="32">
        <f t="shared" si="2"/>
        <v>2240</v>
      </c>
    </row>
    <row r="22" spans="1:14" x14ac:dyDescent="0.25">
      <c r="A22" s="5" t="s">
        <v>12</v>
      </c>
      <c r="B22" s="28">
        <v>9993606</v>
      </c>
      <c r="C22" s="28"/>
      <c r="D22" s="31"/>
      <c r="E22" s="29"/>
      <c r="F22" s="30"/>
      <c r="G22" s="29"/>
      <c r="H22" s="29"/>
      <c r="I22" s="29"/>
      <c r="K22" s="30"/>
      <c r="M22" s="30"/>
      <c r="N22" s="32">
        <f t="shared" si="2"/>
        <v>9993606</v>
      </c>
    </row>
    <row r="23" spans="1:14" x14ac:dyDescent="0.25">
      <c r="A23" s="5" t="s">
        <v>13</v>
      </c>
      <c r="B23" s="28">
        <v>0</v>
      </c>
      <c r="C23" s="28"/>
      <c r="D23" s="28"/>
      <c r="E23" s="29"/>
      <c r="F23" s="30"/>
      <c r="G23" s="29"/>
      <c r="H23" s="29"/>
      <c r="I23" s="29"/>
      <c r="K23" s="30"/>
      <c r="M23" s="30"/>
      <c r="N23" s="32">
        <f t="shared" si="2"/>
        <v>0</v>
      </c>
    </row>
    <row r="24" spans="1:14" ht="30" x14ac:dyDescent="0.25">
      <c r="A24" s="18" t="s">
        <v>14</v>
      </c>
      <c r="B24" s="28">
        <v>1884498</v>
      </c>
      <c r="C24" s="28"/>
      <c r="D24" s="28"/>
      <c r="E24" s="29"/>
      <c r="F24" s="30"/>
      <c r="G24" s="29"/>
      <c r="H24" s="29"/>
      <c r="I24" s="29"/>
      <c r="K24" s="30"/>
      <c r="M24" s="30"/>
      <c r="N24" s="32">
        <f t="shared" si="2"/>
        <v>1884498</v>
      </c>
    </row>
    <row r="25" spans="1:14" x14ac:dyDescent="0.25">
      <c r="A25" s="5" t="s">
        <v>15</v>
      </c>
      <c r="B25" s="28">
        <v>4328178</v>
      </c>
      <c r="C25" s="28"/>
      <c r="D25" s="28"/>
      <c r="E25" s="29"/>
      <c r="F25" s="30"/>
      <c r="G25" s="29"/>
      <c r="H25" s="29"/>
      <c r="I25" s="29"/>
      <c r="K25" s="30"/>
      <c r="M25" s="30"/>
      <c r="N25" s="32">
        <f t="shared" si="2"/>
        <v>4328178</v>
      </c>
    </row>
    <row r="26" spans="1:14" x14ac:dyDescent="0.25">
      <c r="A26" s="5" t="s">
        <v>16</v>
      </c>
      <c r="B26" s="28">
        <v>0</v>
      </c>
      <c r="C26" s="28"/>
      <c r="D26" s="28"/>
      <c r="E26" s="28"/>
      <c r="F26" s="30"/>
      <c r="G26" s="29"/>
      <c r="H26" s="29"/>
      <c r="I26" s="29"/>
      <c r="K26" s="30"/>
      <c r="M26" s="30"/>
      <c r="N26" s="32">
        <f t="shared" si="2"/>
        <v>0</v>
      </c>
    </row>
    <row r="27" spans="1:14" x14ac:dyDescent="0.25">
      <c r="A27" s="3" t="s">
        <v>17</v>
      </c>
      <c r="B27" s="32">
        <f>SUM(B28:B36)</f>
        <v>14619470</v>
      </c>
      <c r="C27" s="32">
        <f t="shared" ref="C27:M27" si="4">SUM(C28:C36)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2"/>
        <v>14619470</v>
      </c>
    </row>
    <row r="28" spans="1:14" x14ac:dyDescent="0.25">
      <c r="A28" s="5" t="s">
        <v>18</v>
      </c>
      <c r="B28" s="28">
        <v>170283</v>
      </c>
      <c r="C28" s="31"/>
      <c r="D28" s="28"/>
      <c r="E28" s="28"/>
      <c r="F28" s="29"/>
      <c r="G28" s="29"/>
      <c r="H28" s="29"/>
      <c r="I28" s="29"/>
      <c r="K28" s="30"/>
      <c r="M28" s="30"/>
      <c r="N28" s="32">
        <f t="shared" si="2"/>
        <v>170283</v>
      </c>
    </row>
    <row r="29" spans="1:14" x14ac:dyDescent="0.25">
      <c r="A29" s="5" t="s">
        <v>19</v>
      </c>
      <c r="B29" s="28">
        <v>215</v>
      </c>
      <c r="C29" s="28"/>
      <c r="D29" s="28"/>
      <c r="E29" s="28"/>
      <c r="F29" s="29"/>
      <c r="G29" s="29"/>
      <c r="H29" s="29"/>
      <c r="I29" s="29"/>
      <c r="K29" s="30"/>
      <c r="M29" s="30"/>
      <c r="N29" s="32">
        <f t="shared" si="2"/>
        <v>215</v>
      </c>
    </row>
    <row r="30" spans="1:14" x14ac:dyDescent="0.25">
      <c r="A30" s="5" t="s">
        <v>20</v>
      </c>
      <c r="B30" s="28">
        <v>175071</v>
      </c>
      <c r="C30" s="31"/>
      <c r="D30" s="28"/>
      <c r="E30" s="28"/>
      <c r="F30" s="29"/>
      <c r="G30" s="29"/>
      <c r="H30" s="29"/>
      <c r="I30" s="29"/>
      <c r="K30" s="30"/>
      <c r="M30" s="30"/>
      <c r="N30" s="32">
        <f t="shared" si="2"/>
        <v>175071</v>
      </c>
    </row>
    <row r="31" spans="1:14" x14ac:dyDescent="0.25">
      <c r="A31" s="5" t="s">
        <v>21</v>
      </c>
      <c r="B31" s="28">
        <v>0</v>
      </c>
      <c r="C31" s="31"/>
      <c r="D31" s="28"/>
      <c r="E31" s="28"/>
      <c r="F31" s="29"/>
      <c r="G31" s="29"/>
      <c r="H31" s="29"/>
      <c r="I31" s="29"/>
      <c r="K31" s="30"/>
      <c r="M31" s="30"/>
      <c r="N31" s="32">
        <f t="shared" si="2"/>
        <v>0</v>
      </c>
    </row>
    <row r="32" spans="1:14" x14ac:dyDescent="0.25">
      <c r="A32" s="5" t="s">
        <v>22</v>
      </c>
      <c r="B32" s="28">
        <v>48139</v>
      </c>
      <c r="C32" s="31"/>
      <c r="D32" s="28"/>
      <c r="E32" s="28"/>
      <c r="F32" s="29"/>
      <c r="G32" s="29"/>
      <c r="H32" s="29"/>
      <c r="I32" s="29"/>
      <c r="K32" s="30"/>
      <c r="M32" s="30"/>
      <c r="N32" s="32">
        <f t="shared" si="2"/>
        <v>48139</v>
      </c>
    </row>
    <row r="33" spans="1:14" x14ac:dyDescent="0.25">
      <c r="A33" s="5" t="s">
        <v>23</v>
      </c>
      <c r="B33" s="28">
        <v>1803701</v>
      </c>
      <c r="C33" s="30"/>
      <c r="D33" s="28"/>
      <c r="E33" s="28"/>
      <c r="F33" s="29"/>
      <c r="G33" s="29"/>
      <c r="H33" s="29"/>
      <c r="I33" s="29"/>
      <c r="K33" s="30"/>
      <c r="M33" s="30"/>
      <c r="N33" s="32">
        <f t="shared" si="2"/>
        <v>1803701</v>
      </c>
    </row>
    <row r="34" spans="1:14" x14ac:dyDescent="0.25">
      <c r="A34" s="5" t="s">
        <v>24</v>
      </c>
      <c r="B34" s="28">
        <v>10321648</v>
      </c>
      <c r="C34" s="30"/>
      <c r="D34" s="28"/>
      <c r="E34" s="28"/>
      <c r="F34" s="30"/>
      <c r="G34" s="29"/>
      <c r="H34" s="29"/>
      <c r="I34" s="29"/>
      <c r="K34" s="30"/>
      <c r="M34" s="30"/>
      <c r="N34" s="32">
        <f t="shared" si="2"/>
        <v>10321648</v>
      </c>
    </row>
    <row r="35" spans="1:14" ht="34.5" customHeight="1" x14ac:dyDescent="0.25">
      <c r="A35" s="36" t="s">
        <v>25</v>
      </c>
      <c r="B35" s="28">
        <v>0</v>
      </c>
      <c r="C35" s="31"/>
      <c r="D35" s="28"/>
      <c r="E35" s="28"/>
      <c r="F35" s="29"/>
      <c r="G35" s="29"/>
      <c r="H35" s="29"/>
      <c r="I35" s="29"/>
      <c r="K35" s="30"/>
      <c r="M35" s="30"/>
      <c r="N35" s="32">
        <f t="shared" si="2"/>
        <v>0</v>
      </c>
    </row>
    <row r="36" spans="1:14" x14ac:dyDescent="0.25">
      <c r="A36" s="5" t="s">
        <v>26</v>
      </c>
      <c r="B36" s="28">
        <v>2100413</v>
      </c>
      <c r="C36" s="31"/>
      <c r="D36" s="28"/>
      <c r="E36" s="28"/>
      <c r="F36" s="29"/>
      <c r="G36" s="29"/>
      <c r="H36" s="29"/>
      <c r="I36" s="29"/>
      <c r="K36" s="30"/>
      <c r="M36" s="30"/>
      <c r="N36" s="32">
        <f t="shared" si="2"/>
        <v>2100413</v>
      </c>
    </row>
    <row r="37" spans="1:14" x14ac:dyDescent="0.25">
      <c r="A37" s="3" t="s">
        <v>27</v>
      </c>
      <c r="B37" s="32">
        <f>SUM(B38:B45)</f>
        <v>22610347</v>
      </c>
      <c r="C37" s="32">
        <f t="shared" ref="C37:M37" si="5">SUM(C38:C45)</f>
        <v>0</v>
      </c>
      <c r="D37" s="32">
        <f t="shared" si="5"/>
        <v>0</v>
      </c>
      <c r="E37" s="32">
        <f t="shared" si="5"/>
        <v>0</v>
      </c>
      <c r="F37" s="32">
        <f t="shared" si="5"/>
        <v>0</v>
      </c>
      <c r="G37" s="32">
        <f t="shared" si="5"/>
        <v>0</v>
      </c>
      <c r="H37" s="32">
        <f t="shared" si="5"/>
        <v>0</v>
      </c>
      <c r="I37" s="32">
        <f t="shared" si="5"/>
        <v>0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0</v>
      </c>
      <c r="N37" s="32">
        <f t="shared" si="2"/>
        <v>22610347</v>
      </c>
    </row>
    <row r="38" spans="1:14" x14ac:dyDescent="0.25">
      <c r="A38" s="5" t="s">
        <v>28</v>
      </c>
      <c r="B38" s="28">
        <v>3354899</v>
      </c>
      <c r="C38" s="31"/>
      <c r="D38" s="28"/>
      <c r="E38" s="28"/>
      <c r="F38" s="29"/>
      <c r="G38" s="29"/>
      <c r="H38" s="29"/>
      <c r="I38" s="29"/>
      <c r="K38" s="30"/>
      <c r="M38" s="30"/>
      <c r="N38" s="32">
        <f t="shared" si="2"/>
        <v>3354899</v>
      </c>
    </row>
    <row r="39" spans="1:14" x14ac:dyDescent="0.25">
      <c r="A39" s="5" t="s">
        <v>29</v>
      </c>
      <c r="B39" s="28">
        <v>213851</v>
      </c>
      <c r="C39" s="31"/>
      <c r="D39" s="28"/>
      <c r="E39" s="28"/>
      <c r="F39" s="29"/>
      <c r="G39" s="29"/>
      <c r="H39" s="29"/>
      <c r="I39" s="29"/>
      <c r="K39" s="30"/>
      <c r="M39" s="30"/>
      <c r="N39" s="32">
        <f t="shared" si="2"/>
        <v>213851</v>
      </c>
    </row>
    <row r="40" spans="1:14" x14ac:dyDescent="0.25">
      <c r="A40" s="5" t="s">
        <v>30</v>
      </c>
      <c r="B40" s="28">
        <v>19041597</v>
      </c>
      <c r="C40" s="31"/>
      <c r="D40" s="28"/>
      <c r="E40" s="28"/>
      <c r="F40" s="29"/>
      <c r="G40" s="29"/>
      <c r="H40" s="29"/>
      <c r="I40" s="29"/>
      <c r="K40" s="30"/>
      <c r="M40" s="30"/>
      <c r="N40" s="32">
        <f t="shared" si="2"/>
        <v>19041597</v>
      </c>
    </row>
    <row r="41" spans="1:14" x14ac:dyDescent="0.25">
      <c r="A41" s="5" t="s">
        <v>31</v>
      </c>
      <c r="B41" s="28">
        <v>0</v>
      </c>
      <c r="C41" s="28"/>
      <c r="D41" s="28"/>
      <c r="E41" s="28"/>
      <c r="F41" s="28"/>
      <c r="G41" s="30"/>
      <c r="H41" s="30"/>
      <c r="I41" s="30"/>
      <c r="K41" s="30"/>
      <c r="M41" s="30"/>
      <c r="N41" s="32">
        <f t="shared" si="2"/>
        <v>0</v>
      </c>
    </row>
    <row r="42" spans="1:14" x14ac:dyDescent="0.25">
      <c r="A42" s="5" t="s">
        <v>32</v>
      </c>
      <c r="B42" s="28">
        <v>0</v>
      </c>
      <c r="C42" s="28"/>
      <c r="D42" s="28"/>
      <c r="E42" s="28"/>
      <c r="F42" s="28"/>
      <c r="G42" s="30"/>
      <c r="H42" s="30"/>
      <c r="I42" s="30"/>
      <c r="K42" s="30"/>
      <c r="M42" s="30"/>
      <c r="N42" s="32">
        <f t="shared" si="2"/>
        <v>0</v>
      </c>
    </row>
    <row r="43" spans="1:14" x14ac:dyDescent="0.25">
      <c r="A43" s="5" t="s">
        <v>33</v>
      </c>
      <c r="B43" s="28">
        <v>0</v>
      </c>
      <c r="C43" s="28"/>
      <c r="D43" s="28"/>
      <c r="E43" s="28"/>
      <c r="F43" s="28"/>
      <c r="G43" s="30"/>
      <c r="H43" s="30"/>
      <c r="I43" s="30"/>
      <c r="K43" s="30"/>
      <c r="M43" s="30"/>
      <c r="N43" s="32">
        <f t="shared" si="2"/>
        <v>0</v>
      </c>
    </row>
    <row r="44" spans="1:14" x14ac:dyDescent="0.25">
      <c r="A44" s="5" t="s">
        <v>34</v>
      </c>
      <c r="B44" s="28">
        <v>0</v>
      </c>
      <c r="C44" s="28"/>
      <c r="D44" s="28"/>
      <c r="E44" s="28"/>
      <c r="F44" s="28"/>
      <c r="G44" s="30"/>
      <c r="H44" s="30"/>
      <c r="I44" s="30"/>
      <c r="K44" s="30"/>
      <c r="M44" s="30"/>
      <c r="N44" s="32">
        <f t="shared" si="2"/>
        <v>0</v>
      </c>
    </row>
    <row r="45" spans="1:14" x14ac:dyDescent="0.25">
      <c r="A45" s="5" t="s">
        <v>35</v>
      </c>
      <c r="B45" s="28">
        <v>0</v>
      </c>
      <c r="C45" s="28"/>
      <c r="D45" s="28"/>
      <c r="E45" s="28"/>
      <c r="F45" s="28"/>
      <c r="G45" s="30"/>
      <c r="H45" s="30"/>
      <c r="I45" s="30"/>
      <c r="K45" s="30"/>
      <c r="M45" s="30"/>
      <c r="N45" s="32">
        <f t="shared" si="2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M46" si="6">SUM(C47:C52)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0</v>
      </c>
      <c r="N46" s="32">
        <f t="shared" si="2"/>
        <v>0</v>
      </c>
    </row>
    <row r="47" spans="1:14" x14ac:dyDescent="0.25">
      <c r="A47" s="5" t="s">
        <v>37</v>
      </c>
      <c r="B47" s="28">
        <v>0</v>
      </c>
      <c r="C47" s="28"/>
      <c r="D47" s="28"/>
      <c r="E47" s="28"/>
      <c r="F47" s="28"/>
      <c r="G47" s="30"/>
      <c r="H47" s="30"/>
      <c r="I47" s="30"/>
      <c r="K47" s="30"/>
      <c r="M47" s="30"/>
      <c r="N47" s="32">
        <f t="shared" si="2"/>
        <v>0</v>
      </c>
    </row>
    <row r="48" spans="1:14" x14ac:dyDescent="0.25">
      <c r="A48" s="5" t="s">
        <v>38</v>
      </c>
      <c r="B48" s="28">
        <v>0</v>
      </c>
      <c r="C48" s="28"/>
      <c r="D48" s="28"/>
      <c r="E48" s="28"/>
      <c r="F48" s="28"/>
      <c r="G48" s="30"/>
      <c r="H48" s="30"/>
      <c r="I48" s="30"/>
      <c r="K48" s="30"/>
      <c r="M48" s="30"/>
      <c r="N48" s="32">
        <f t="shared" si="2"/>
        <v>0</v>
      </c>
    </row>
    <row r="49" spans="1:14" x14ac:dyDescent="0.25">
      <c r="A49" s="5" t="s">
        <v>39</v>
      </c>
      <c r="B49" s="28">
        <v>0</v>
      </c>
      <c r="C49" s="28"/>
      <c r="D49" s="28"/>
      <c r="E49" s="28"/>
      <c r="F49" s="28"/>
      <c r="G49" s="30"/>
      <c r="H49" s="30"/>
      <c r="I49" s="30"/>
      <c r="K49" s="30"/>
      <c r="M49" s="30"/>
      <c r="N49" s="32">
        <f t="shared" si="2"/>
        <v>0</v>
      </c>
    </row>
    <row r="50" spans="1:14" x14ac:dyDescent="0.25">
      <c r="A50" s="5" t="s">
        <v>40</v>
      </c>
      <c r="B50" s="28">
        <v>0</v>
      </c>
      <c r="C50" s="28"/>
      <c r="D50" s="28"/>
      <c r="E50" s="28"/>
      <c r="F50" s="28"/>
      <c r="G50" s="30"/>
      <c r="H50" s="30"/>
      <c r="I50" s="30"/>
      <c r="K50" s="30"/>
      <c r="M50" s="30"/>
      <c r="N50" s="32">
        <f t="shared" si="2"/>
        <v>0</v>
      </c>
    </row>
    <row r="51" spans="1:14" x14ac:dyDescent="0.25">
      <c r="A51" s="5" t="s">
        <v>41</v>
      </c>
      <c r="B51" s="28">
        <v>0</v>
      </c>
      <c r="C51" s="28"/>
      <c r="D51" s="28"/>
      <c r="E51" s="28"/>
      <c r="F51" s="28"/>
      <c r="G51" s="30"/>
      <c r="H51" s="30"/>
      <c r="I51" s="30"/>
      <c r="K51" s="30"/>
      <c r="M51" s="30"/>
      <c r="N51" s="32">
        <f t="shared" si="2"/>
        <v>0</v>
      </c>
    </row>
    <row r="52" spans="1:14" x14ac:dyDescent="0.25">
      <c r="A52" s="5" t="s">
        <v>42</v>
      </c>
      <c r="B52" s="28">
        <v>0</v>
      </c>
      <c r="C52" s="28"/>
      <c r="D52" s="28"/>
      <c r="E52" s="28"/>
      <c r="F52" s="28"/>
      <c r="G52" s="30"/>
      <c r="H52" s="30"/>
      <c r="I52" s="30"/>
      <c r="K52" s="30"/>
      <c r="M52" s="30"/>
      <c r="N52" s="32">
        <f t="shared" si="2"/>
        <v>0</v>
      </c>
    </row>
    <row r="53" spans="1:14" x14ac:dyDescent="0.25">
      <c r="A53" s="3" t="s">
        <v>43</v>
      </c>
      <c r="B53" s="32">
        <f>SUM(B54:B62)</f>
        <v>4041319</v>
      </c>
      <c r="C53" s="32">
        <f t="shared" ref="C53:M53" si="7">SUM(C54:C62)</f>
        <v>0</v>
      </c>
      <c r="D53" s="32">
        <f t="shared" si="7"/>
        <v>0</v>
      </c>
      <c r="E53" s="32">
        <f t="shared" si="7"/>
        <v>0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0</v>
      </c>
      <c r="J53" s="32">
        <f t="shared" si="7"/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  <c r="N53" s="32">
        <f t="shared" si="2"/>
        <v>4041319</v>
      </c>
    </row>
    <row r="54" spans="1:14" x14ac:dyDescent="0.25">
      <c r="A54" s="5" t="s">
        <v>44</v>
      </c>
      <c r="B54" s="28">
        <v>115768</v>
      </c>
      <c r="C54" s="31"/>
      <c r="D54" s="28"/>
      <c r="E54" s="28"/>
      <c r="F54" s="29"/>
      <c r="G54" s="29"/>
      <c r="H54" s="29"/>
      <c r="I54" s="29"/>
      <c r="K54" s="30"/>
      <c r="M54" s="30"/>
      <c r="N54" s="32">
        <f t="shared" si="2"/>
        <v>115768</v>
      </c>
    </row>
    <row r="55" spans="1:14" x14ac:dyDescent="0.25">
      <c r="A55" s="5" t="s">
        <v>45</v>
      </c>
      <c r="B55" s="28">
        <v>0</v>
      </c>
      <c r="C55" s="31"/>
      <c r="D55" s="28"/>
      <c r="E55" s="28"/>
      <c r="F55" s="29"/>
      <c r="G55" s="29"/>
      <c r="H55" s="29"/>
      <c r="I55" s="29"/>
      <c r="K55" s="30"/>
      <c r="M55" s="30"/>
      <c r="N55" s="32">
        <f t="shared" si="2"/>
        <v>0</v>
      </c>
    </row>
    <row r="56" spans="1:14" x14ac:dyDescent="0.25">
      <c r="A56" s="5" t="s">
        <v>46</v>
      </c>
      <c r="B56" s="28">
        <v>0</v>
      </c>
      <c r="C56" s="31"/>
      <c r="D56" s="28"/>
      <c r="E56" s="28"/>
      <c r="F56" s="29"/>
      <c r="G56" s="29"/>
      <c r="H56" s="29"/>
      <c r="I56" s="29"/>
      <c r="K56" s="30"/>
      <c r="M56" s="30"/>
      <c r="N56" s="32">
        <f t="shared" si="2"/>
        <v>0</v>
      </c>
    </row>
    <row r="57" spans="1:14" x14ac:dyDescent="0.25">
      <c r="A57" s="5" t="s">
        <v>47</v>
      </c>
      <c r="B57" s="28">
        <v>0</v>
      </c>
      <c r="C57" s="31"/>
      <c r="D57" s="28"/>
      <c r="E57" s="28"/>
      <c r="F57" s="29"/>
      <c r="G57" s="29"/>
      <c r="H57" s="29"/>
      <c r="I57" s="29"/>
      <c r="K57" s="30"/>
      <c r="M57" s="30"/>
      <c r="N57" s="32">
        <f t="shared" si="2"/>
        <v>0</v>
      </c>
    </row>
    <row r="58" spans="1:14" x14ac:dyDescent="0.25">
      <c r="A58" s="5" t="s">
        <v>48</v>
      </c>
      <c r="B58" s="28">
        <v>3925551</v>
      </c>
      <c r="C58" s="31"/>
      <c r="D58" s="28"/>
      <c r="E58" s="28"/>
      <c r="F58" s="29"/>
      <c r="G58" s="29"/>
      <c r="H58" s="29"/>
      <c r="I58" s="29"/>
      <c r="K58" s="30"/>
      <c r="M58" s="30"/>
      <c r="N58" s="32">
        <f t="shared" si="2"/>
        <v>3925551</v>
      </c>
    </row>
    <row r="59" spans="1:14" x14ac:dyDescent="0.25">
      <c r="A59" s="5" t="s">
        <v>49</v>
      </c>
      <c r="B59" s="28">
        <v>0</v>
      </c>
      <c r="C59" s="31"/>
      <c r="D59" s="28"/>
      <c r="E59" s="28"/>
      <c r="F59" s="29"/>
      <c r="G59" s="29"/>
      <c r="H59" s="29"/>
      <c r="I59" s="29"/>
      <c r="K59" s="30"/>
      <c r="M59" s="30"/>
      <c r="N59" s="32">
        <f t="shared" si="2"/>
        <v>0</v>
      </c>
    </row>
    <row r="60" spans="1:14" x14ac:dyDescent="0.25">
      <c r="A60" s="5" t="s">
        <v>50</v>
      </c>
      <c r="B60" s="28">
        <v>0</v>
      </c>
      <c r="C60" s="31"/>
      <c r="D60" s="28"/>
      <c r="E60" s="28"/>
      <c r="F60" s="29"/>
      <c r="G60" s="29"/>
      <c r="H60" s="29"/>
      <c r="I60" s="29"/>
      <c r="K60" s="30"/>
      <c r="M60" s="30"/>
      <c r="N60" s="32">
        <f t="shared" si="2"/>
        <v>0</v>
      </c>
    </row>
    <row r="61" spans="1:14" x14ac:dyDescent="0.25">
      <c r="A61" s="5" t="s">
        <v>51</v>
      </c>
      <c r="B61" s="28">
        <v>0</v>
      </c>
      <c r="C61" s="31"/>
      <c r="D61" s="28"/>
      <c r="E61" s="28"/>
      <c r="F61" s="29"/>
      <c r="G61" s="29"/>
      <c r="H61" s="29"/>
      <c r="I61" s="29"/>
      <c r="K61" s="30"/>
      <c r="M61" s="30"/>
      <c r="N61" s="32">
        <f t="shared" si="2"/>
        <v>0</v>
      </c>
    </row>
    <row r="62" spans="1:14" x14ac:dyDescent="0.25">
      <c r="A62" s="5" t="s">
        <v>52</v>
      </c>
      <c r="B62" s="28">
        <v>0</v>
      </c>
      <c r="C62" s="31"/>
      <c r="D62" s="28"/>
      <c r="E62" s="28"/>
      <c r="F62" s="29"/>
      <c r="G62" s="29"/>
      <c r="H62" s="29"/>
      <c r="I62" s="29"/>
      <c r="K62" s="30"/>
      <c r="M62" s="30"/>
      <c r="N62" s="32">
        <f t="shared" si="2"/>
        <v>0</v>
      </c>
    </row>
    <row r="63" spans="1:14" x14ac:dyDescent="0.25">
      <c r="A63" s="3" t="s">
        <v>53</v>
      </c>
      <c r="B63" s="32">
        <f>SUM(B64:B67)</f>
        <v>8170858</v>
      </c>
      <c r="C63" s="32">
        <f t="shared" ref="C63:M63" si="8">SUM(C64:C67)</f>
        <v>0</v>
      </c>
      <c r="D63" s="32">
        <f t="shared" si="8"/>
        <v>0</v>
      </c>
      <c r="E63" s="32">
        <f t="shared" si="8"/>
        <v>0</v>
      </c>
      <c r="F63" s="32">
        <f t="shared" si="8"/>
        <v>0</v>
      </c>
      <c r="G63" s="32">
        <f t="shared" si="8"/>
        <v>0</v>
      </c>
      <c r="H63" s="32">
        <f t="shared" si="8"/>
        <v>0</v>
      </c>
      <c r="I63" s="32">
        <f t="shared" si="8"/>
        <v>0</v>
      </c>
      <c r="J63" s="32">
        <f t="shared" si="8"/>
        <v>0</v>
      </c>
      <c r="K63" s="32">
        <f t="shared" si="8"/>
        <v>0</v>
      </c>
      <c r="L63" s="32">
        <f t="shared" si="8"/>
        <v>0</v>
      </c>
      <c r="M63" s="32">
        <f t="shared" si="8"/>
        <v>0</v>
      </c>
      <c r="N63" s="32">
        <f t="shared" si="2"/>
        <v>8170858</v>
      </c>
    </row>
    <row r="64" spans="1:14" x14ac:dyDescent="0.25">
      <c r="A64" s="5" t="s">
        <v>54</v>
      </c>
      <c r="B64" s="28">
        <v>0</v>
      </c>
      <c r="C64" s="31"/>
      <c r="D64" s="28"/>
      <c r="E64" s="28"/>
      <c r="F64" s="29"/>
      <c r="G64" s="29"/>
      <c r="H64" s="29"/>
      <c r="I64" s="29"/>
      <c r="K64" s="30"/>
      <c r="M64" s="30"/>
      <c r="N64" s="32">
        <f t="shared" si="2"/>
        <v>0</v>
      </c>
    </row>
    <row r="65" spans="1:14" x14ac:dyDescent="0.25">
      <c r="A65" s="5" t="s">
        <v>55</v>
      </c>
      <c r="B65" s="28">
        <v>8170858</v>
      </c>
      <c r="C65" s="31"/>
      <c r="D65" s="28"/>
      <c r="E65" s="28"/>
      <c r="F65" s="28"/>
      <c r="G65" s="29"/>
      <c r="H65" s="29"/>
      <c r="I65" s="29"/>
      <c r="K65" s="30"/>
      <c r="M65" s="30"/>
      <c r="N65" s="32">
        <f t="shared" si="2"/>
        <v>8170858</v>
      </c>
    </row>
    <row r="66" spans="1:14" x14ac:dyDescent="0.25">
      <c r="A66" s="5" t="s">
        <v>56</v>
      </c>
      <c r="B66" s="28">
        <v>0</v>
      </c>
      <c r="C66" s="28"/>
      <c r="D66" s="28"/>
      <c r="E66" s="28"/>
      <c r="F66" s="28"/>
      <c r="G66" s="28"/>
      <c r="H66" s="28"/>
      <c r="I66" s="29"/>
      <c r="K66" s="30"/>
      <c r="M66" s="30"/>
      <c r="N66" s="32">
        <f t="shared" si="2"/>
        <v>0</v>
      </c>
    </row>
    <row r="67" spans="1:14" ht="30" x14ac:dyDescent="0.25">
      <c r="A67" s="18" t="s">
        <v>57</v>
      </c>
      <c r="B67" s="28">
        <v>0</v>
      </c>
      <c r="C67" s="28"/>
      <c r="D67" s="28"/>
      <c r="E67" s="28"/>
      <c r="F67" s="28"/>
      <c r="G67" s="28"/>
      <c r="H67" s="28"/>
      <c r="I67" s="29"/>
      <c r="K67" s="30"/>
      <c r="M67" s="30"/>
      <c r="N67" s="32">
        <f t="shared" si="2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M68" si="9">SUM(C69:C70)</f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2"/>
        <v>0</v>
      </c>
    </row>
    <row r="69" spans="1:14" x14ac:dyDescent="0.25">
      <c r="A69" s="5" t="s">
        <v>59</v>
      </c>
      <c r="B69" s="28">
        <v>0</v>
      </c>
      <c r="C69" s="28"/>
      <c r="D69" s="28"/>
      <c r="E69" s="28"/>
      <c r="F69" s="28"/>
      <c r="G69" s="28"/>
      <c r="H69" s="28"/>
      <c r="I69" s="28"/>
      <c r="K69" s="30"/>
      <c r="M69" s="30"/>
      <c r="N69" s="32">
        <f t="shared" si="2"/>
        <v>0</v>
      </c>
    </row>
    <row r="70" spans="1:14" x14ac:dyDescent="0.25">
      <c r="A70" s="5" t="s">
        <v>60</v>
      </c>
      <c r="B70" s="28">
        <v>0</v>
      </c>
      <c r="C70" s="28"/>
      <c r="D70" s="28"/>
      <c r="E70" s="28"/>
      <c r="F70" s="28"/>
      <c r="G70" s="28"/>
      <c r="H70" s="28"/>
      <c r="I70" s="28"/>
      <c r="K70" s="30"/>
      <c r="M70" s="30"/>
      <c r="N70" s="32">
        <f t="shared" si="2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K71" si="10">SUM(C72:C74)</f>
        <v>0</v>
      </c>
      <c r="D71" s="32">
        <f t="shared" si="10"/>
        <v>0</v>
      </c>
      <c r="E71" s="32">
        <f t="shared" si="10"/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>SUM(L72:L74)</f>
        <v>0</v>
      </c>
      <c r="M71" s="32">
        <f>SUM(M72:M74)</f>
        <v>0</v>
      </c>
      <c r="N71" s="32">
        <f t="shared" si="2"/>
        <v>0</v>
      </c>
    </row>
    <row r="72" spans="1:14" x14ac:dyDescent="0.25">
      <c r="A72" s="5" t="s">
        <v>62</v>
      </c>
      <c r="B72" s="28">
        <v>0</v>
      </c>
      <c r="C72" s="28"/>
      <c r="D72" s="28"/>
      <c r="E72" s="28"/>
      <c r="F72" s="28"/>
      <c r="G72" s="28"/>
      <c r="H72" s="28"/>
      <c r="I72" s="28"/>
      <c r="K72" s="30"/>
      <c r="M72" s="30"/>
      <c r="N72" s="32">
        <f t="shared" si="2"/>
        <v>0</v>
      </c>
    </row>
    <row r="73" spans="1:14" x14ac:dyDescent="0.25">
      <c r="A73" s="5" t="s">
        <v>63</v>
      </c>
      <c r="B73" s="28">
        <v>0</v>
      </c>
      <c r="C73" s="28"/>
      <c r="D73" s="28"/>
      <c r="E73" s="28"/>
      <c r="F73" s="28"/>
      <c r="G73" s="28"/>
      <c r="H73" s="28"/>
      <c r="I73" s="28"/>
      <c r="K73" s="30"/>
      <c r="M73" s="30"/>
      <c r="N73" s="32">
        <f t="shared" si="2"/>
        <v>0</v>
      </c>
    </row>
    <row r="74" spans="1:14" x14ac:dyDescent="0.25">
      <c r="A74" s="5" t="s">
        <v>64</v>
      </c>
      <c r="B74" s="28">
        <v>0</v>
      </c>
      <c r="C74" s="28"/>
      <c r="D74" s="28"/>
      <c r="E74" s="28"/>
      <c r="F74" s="28"/>
      <c r="G74" s="28"/>
      <c r="H74" s="28"/>
      <c r="I74" s="28"/>
      <c r="K74" s="30"/>
      <c r="M74" s="30"/>
      <c r="N74" s="32">
        <f t="shared" si="2"/>
        <v>0</v>
      </c>
    </row>
    <row r="75" spans="1:14" x14ac:dyDescent="0.25">
      <c r="A75" s="1" t="s">
        <v>67</v>
      </c>
      <c r="B75" s="2">
        <f>SUM(B76+B79+B82)</f>
        <v>35000</v>
      </c>
      <c r="C75" s="2">
        <f t="shared" ref="C75:K75" si="11">SUM(C76+C79+C82)</f>
        <v>0</v>
      </c>
      <c r="D75" s="2">
        <f t="shared" si="11"/>
        <v>0</v>
      </c>
      <c r="E75" s="2">
        <f t="shared" si="11"/>
        <v>0</v>
      </c>
      <c r="F75" s="2">
        <f t="shared" si="11"/>
        <v>0</v>
      </c>
      <c r="G75" s="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>SUM(L76+L79+L82)</f>
        <v>0</v>
      </c>
      <c r="M75" s="32">
        <f>SUM(M76+M79+M82)</f>
        <v>0</v>
      </c>
      <c r="N75" s="32">
        <f t="shared" si="2"/>
        <v>35000</v>
      </c>
    </row>
    <row r="76" spans="1:14" x14ac:dyDescent="0.25">
      <c r="A76" s="3" t="s">
        <v>68</v>
      </c>
      <c r="B76" s="32">
        <f>SUM(B77:B78)</f>
        <v>35000</v>
      </c>
      <c r="C76" s="32">
        <f t="shared" ref="C76:K76" si="12">SUM(C77:C78)</f>
        <v>0</v>
      </c>
      <c r="D76" s="32">
        <f t="shared" si="12"/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>SUM(L77:L78)</f>
        <v>0</v>
      </c>
      <c r="M76" s="32">
        <f>SUM(M77:M78)</f>
        <v>0</v>
      </c>
      <c r="N76" s="32">
        <f t="shared" si="2"/>
        <v>35000</v>
      </c>
    </row>
    <row r="77" spans="1:14" x14ac:dyDescent="0.25">
      <c r="A77" s="5" t="s">
        <v>69</v>
      </c>
      <c r="B77" s="28">
        <v>35000</v>
      </c>
      <c r="C77" s="28"/>
      <c r="D77" s="28"/>
      <c r="E77" s="28"/>
      <c r="F77" s="28"/>
      <c r="G77" s="29"/>
      <c r="H77" s="28"/>
      <c r="I77" s="28"/>
      <c r="K77" s="30"/>
      <c r="M77" s="30"/>
      <c r="N77" s="32">
        <f t="shared" ref="N77:N83" si="13">SUM(B77:M77)</f>
        <v>35000</v>
      </c>
    </row>
    <row r="78" spans="1:14" x14ac:dyDescent="0.25">
      <c r="A78" s="5" t="s">
        <v>70</v>
      </c>
      <c r="B78" s="28">
        <v>0</v>
      </c>
      <c r="C78" s="28"/>
      <c r="D78" s="28"/>
      <c r="E78" s="28"/>
      <c r="F78" s="28"/>
      <c r="G78" s="28"/>
      <c r="H78" s="28"/>
      <c r="I78" s="28"/>
      <c r="K78" s="30"/>
      <c r="M78" s="30"/>
      <c r="N78" s="32">
        <f t="shared" si="13"/>
        <v>0</v>
      </c>
    </row>
    <row r="79" spans="1:14" x14ac:dyDescent="0.25">
      <c r="A79" s="3" t="s">
        <v>71</v>
      </c>
      <c r="B79" s="33">
        <f>SUM(B80:B81)</f>
        <v>0</v>
      </c>
      <c r="C79" s="33">
        <f t="shared" ref="C79:K79" si="14">SUM(C80:C81)</f>
        <v>0</v>
      </c>
      <c r="D79" s="33">
        <f t="shared" si="14"/>
        <v>0</v>
      </c>
      <c r="E79" s="33">
        <f t="shared" si="14"/>
        <v>0</v>
      </c>
      <c r="F79" s="33">
        <f t="shared" si="14"/>
        <v>0</v>
      </c>
      <c r="G79" s="33">
        <f t="shared" si="14"/>
        <v>0</v>
      </c>
      <c r="H79" s="33">
        <f t="shared" si="14"/>
        <v>0</v>
      </c>
      <c r="I79" s="33">
        <f t="shared" si="14"/>
        <v>0</v>
      </c>
      <c r="J79" s="33">
        <f t="shared" si="14"/>
        <v>0</v>
      </c>
      <c r="K79" s="33">
        <f t="shared" si="14"/>
        <v>0</v>
      </c>
      <c r="L79" s="33">
        <f>SUM(L80:L81)</f>
        <v>0</v>
      </c>
      <c r="M79" s="33">
        <f>SUM(M80:M81)</f>
        <v>0</v>
      </c>
      <c r="N79" s="32">
        <f t="shared" si="13"/>
        <v>0</v>
      </c>
    </row>
    <row r="80" spans="1:14" x14ac:dyDescent="0.25">
      <c r="A80" s="5" t="s">
        <v>72</v>
      </c>
      <c r="B80" s="31">
        <v>0</v>
      </c>
      <c r="C80" s="31"/>
      <c r="D80" s="31"/>
      <c r="E80" s="31"/>
      <c r="F80" s="31"/>
      <c r="G80" s="31"/>
      <c r="H80" s="28"/>
      <c r="I80" s="28"/>
      <c r="K80" s="30"/>
      <c r="M80" s="30"/>
      <c r="N80" s="32">
        <f t="shared" si="13"/>
        <v>0</v>
      </c>
    </row>
    <row r="81" spans="1:14" x14ac:dyDescent="0.25">
      <c r="A81" s="5" t="s">
        <v>73</v>
      </c>
      <c r="B81" s="28">
        <v>0</v>
      </c>
      <c r="C81" s="28"/>
      <c r="D81" s="28"/>
      <c r="E81" s="28"/>
      <c r="F81" s="28"/>
      <c r="G81" s="28"/>
      <c r="H81" s="28"/>
      <c r="I81" s="28"/>
      <c r="K81" s="30"/>
      <c r="M81" s="30"/>
      <c r="N81" s="32">
        <f t="shared" si="13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M82" si="15">SUM(C83)</f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3"/>
        <v>0</v>
      </c>
    </row>
    <row r="83" spans="1:14" x14ac:dyDescent="0.25">
      <c r="A83" s="5" t="s">
        <v>75</v>
      </c>
      <c r="B83" s="28">
        <v>0</v>
      </c>
      <c r="C83" s="28"/>
      <c r="D83" s="28"/>
      <c r="E83" s="28"/>
      <c r="F83" s="28"/>
      <c r="G83" s="28"/>
      <c r="H83" s="28"/>
      <c r="I83" s="28"/>
      <c r="K83" s="30"/>
      <c r="M83" s="30"/>
      <c r="N83" s="32">
        <f t="shared" si="13"/>
        <v>0</v>
      </c>
    </row>
    <row r="84" spans="1:14" x14ac:dyDescent="0.25">
      <c r="A84" s="9" t="s">
        <v>65</v>
      </c>
      <c r="B84" s="39">
        <f>SUM(B10+B75)</f>
        <v>306760584</v>
      </c>
      <c r="C84" s="39">
        <f t="shared" ref="C84:M84" si="16">SUM(C10+C75)</f>
        <v>0</v>
      </c>
      <c r="D84" s="39">
        <f t="shared" si="16"/>
        <v>0</v>
      </c>
      <c r="E84" s="39">
        <f t="shared" si="16"/>
        <v>0</v>
      </c>
      <c r="F84" s="39">
        <f t="shared" si="16"/>
        <v>0</v>
      </c>
      <c r="G84" s="39">
        <f t="shared" si="16"/>
        <v>0</v>
      </c>
      <c r="H84" s="39">
        <f t="shared" si="16"/>
        <v>0</v>
      </c>
      <c r="I84" s="39">
        <f t="shared" si="16"/>
        <v>0</v>
      </c>
      <c r="J84" s="39">
        <f t="shared" si="16"/>
        <v>0</v>
      </c>
      <c r="K84" s="39">
        <f t="shared" si="16"/>
        <v>0</v>
      </c>
      <c r="L84" s="39">
        <f t="shared" si="16"/>
        <v>0</v>
      </c>
      <c r="M84" s="39">
        <f t="shared" si="16"/>
        <v>0</v>
      </c>
      <c r="N84" s="39">
        <f>SUM(N10+N75)</f>
        <v>306760584</v>
      </c>
    </row>
    <row r="85" spans="1:14" x14ac:dyDescent="0.25">
      <c r="K85" s="30"/>
    </row>
    <row r="86" spans="1:14" x14ac:dyDescent="0.25">
      <c r="K86" s="30"/>
    </row>
    <row r="87" spans="1:14" x14ac:dyDescent="0.25">
      <c r="A87" s="41" t="s">
        <v>103</v>
      </c>
      <c r="B87" s="42"/>
      <c r="D87" s="29"/>
      <c r="E87" s="29"/>
      <c r="F87" s="29"/>
      <c r="G87" s="43"/>
      <c r="I87" s="29"/>
      <c r="K87" s="30" t="s">
        <v>104</v>
      </c>
    </row>
    <row r="88" spans="1:14" x14ac:dyDescent="0.25">
      <c r="A88" s="41" t="s">
        <v>105</v>
      </c>
      <c r="B88" s="42"/>
      <c r="D88" s="29"/>
      <c r="E88" s="29"/>
      <c r="F88" s="29"/>
      <c r="G88" s="44"/>
      <c r="H88" s="44"/>
      <c r="I88" s="29"/>
      <c r="K88" s="44" t="s">
        <v>106</v>
      </c>
      <c r="L88" s="57"/>
    </row>
    <row r="89" spans="1:14" x14ac:dyDescent="0.25">
      <c r="A89" s="41" t="s">
        <v>109</v>
      </c>
      <c r="B89" s="42"/>
      <c r="D89" s="29"/>
      <c r="E89" s="29"/>
      <c r="F89" s="29"/>
      <c r="G89" s="45"/>
      <c r="H89" s="41"/>
      <c r="I89" s="29"/>
      <c r="K89" s="60" t="s">
        <v>107</v>
      </c>
      <c r="L89" s="60"/>
    </row>
    <row r="90" spans="1:14" x14ac:dyDescent="0.25">
      <c r="A90" s="47" t="s">
        <v>108</v>
      </c>
      <c r="D90" s="29"/>
      <c r="E90" s="29"/>
      <c r="F90" s="29"/>
      <c r="G90" s="29" t="s">
        <v>102</v>
      </c>
      <c r="H90" s="29" t="s">
        <v>102</v>
      </c>
      <c r="I90" s="29"/>
      <c r="K90" s="29"/>
    </row>
  </sheetData>
  <mergeCells count="6">
    <mergeCell ref="A3:N3"/>
    <mergeCell ref="K89:L89"/>
    <mergeCell ref="A4:N4"/>
    <mergeCell ref="A5:N5"/>
    <mergeCell ref="A6:N6"/>
    <mergeCell ref="A7:N7"/>
  </mergeCells>
  <pageMargins left="0.39370078740157483" right="0.11811023622047245" top="0.39370078740157483" bottom="0.3937007874015748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2022-01-07T13:42:45Z</cp:lastPrinted>
  <dcterms:created xsi:type="dcterms:W3CDTF">2021-07-29T18:58:50Z</dcterms:created>
  <dcterms:modified xsi:type="dcterms:W3CDTF">2022-02-10T15:34:50Z</dcterms:modified>
</cp:coreProperties>
</file>