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P1 Presupuesto Aprobado" sheetId="1" r:id="rId1"/>
    <sheet name="P2 Presupuesto Aprobado-Ejec " sheetId="2" r:id="rId2"/>
    <sheet name="P3 Ejecucion " sheetId="3" r:id="rId3"/>
  </sheets>
  <calcPr calcId="145621"/>
</workbook>
</file>

<file path=xl/calcChain.xml><?xml version="1.0" encoding="utf-8"?>
<calcChain xmlns="http://schemas.openxmlformats.org/spreadsheetml/2006/main">
  <c r="O83" i="2" l="1"/>
  <c r="O80" i="2"/>
  <c r="O77" i="2"/>
  <c r="O76" i="2"/>
  <c r="O72" i="2"/>
  <c r="O69" i="2"/>
  <c r="O64" i="2"/>
  <c r="O54" i="2"/>
  <c r="O47" i="2"/>
  <c r="O38" i="2"/>
  <c r="O28" i="2"/>
  <c r="O18" i="2"/>
  <c r="O12" i="2"/>
  <c r="O11" i="2" s="1"/>
  <c r="M82" i="3"/>
  <c r="M79" i="3"/>
  <c r="M76" i="3"/>
  <c r="M71" i="3"/>
  <c r="M68" i="3"/>
  <c r="M63" i="3"/>
  <c r="M53" i="3"/>
  <c r="M46" i="3"/>
  <c r="M37" i="3"/>
  <c r="M27" i="3"/>
  <c r="M17" i="3"/>
  <c r="M11" i="3"/>
  <c r="M75" i="3" l="1"/>
  <c r="M10" i="3"/>
  <c r="M84" i="3" s="1"/>
  <c r="N83" i="2"/>
  <c r="N80" i="2"/>
  <c r="N77" i="2"/>
  <c r="N76" i="2" s="1"/>
  <c r="N72" i="2"/>
  <c r="N69" i="2"/>
  <c r="N64" i="2"/>
  <c r="N54" i="2"/>
  <c r="N47" i="2"/>
  <c r="N11" i="2" s="1"/>
  <c r="N38" i="2"/>
  <c r="N28" i="2"/>
  <c r="N18" i="2"/>
  <c r="N12" i="2"/>
  <c r="L82" i="3"/>
  <c r="L79" i="3"/>
  <c r="L76" i="3"/>
  <c r="L75" i="3"/>
  <c r="L71" i="3"/>
  <c r="L68" i="3"/>
  <c r="L63" i="3"/>
  <c r="L53" i="3"/>
  <c r="L46" i="3"/>
  <c r="L37" i="3"/>
  <c r="L27" i="3"/>
  <c r="L17" i="3"/>
  <c r="L11" i="3"/>
  <c r="L10" i="3" l="1"/>
  <c r="L84" i="3" s="1"/>
  <c r="M83" i="2"/>
  <c r="M80" i="2"/>
  <c r="M77" i="2"/>
  <c r="M76" i="2" s="1"/>
  <c r="M72" i="2"/>
  <c r="M69" i="2"/>
  <c r="M64" i="2"/>
  <c r="M54" i="2"/>
  <c r="M47" i="2"/>
  <c r="M38" i="2"/>
  <c r="M28" i="2"/>
  <c r="M18" i="2"/>
  <c r="M12" i="2"/>
  <c r="K82" i="3"/>
  <c r="K79" i="3"/>
  <c r="K76" i="3"/>
  <c r="K71" i="3"/>
  <c r="K68" i="3"/>
  <c r="K63" i="3"/>
  <c r="K53" i="3"/>
  <c r="K46" i="3"/>
  <c r="K37" i="3"/>
  <c r="K27" i="3"/>
  <c r="K17" i="3"/>
  <c r="K11" i="3"/>
  <c r="M11" i="2" l="1"/>
  <c r="K75" i="3"/>
  <c r="K10" i="3"/>
  <c r="K84" i="3" s="1"/>
  <c r="L76" i="2"/>
  <c r="L77" i="2"/>
  <c r="L69" i="2"/>
  <c r="L64" i="2"/>
  <c r="L54" i="2"/>
  <c r="L47" i="2"/>
  <c r="L38" i="2"/>
  <c r="L28" i="2"/>
  <c r="L18" i="2"/>
  <c r="L12" i="2"/>
  <c r="J82" i="3"/>
  <c r="J79" i="3"/>
  <c r="J76" i="3"/>
  <c r="J71" i="3"/>
  <c r="J68" i="3"/>
  <c r="J63" i="3"/>
  <c r="J53" i="3"/>
  <c r="J46" i="3"/>
  <c r="J37" i="3"/>
  <c r="J27" i="3"/>
  <c r="J17" i="3"/>
  <c r="J11" i="3"/>
  <c r="L11" i="2" l="1"/>
  <c r="L85" i="2" s="1"/>
  <c r="J75" i="3"/>
  <c r="J10" i="3"/>
  <c r="J84" i="3" s="1"/>
  <c r="I82" i="3"/>
  <c r="I79" i="3"/>
  <c r="I76" i="3"/>
  <c r="I71" i="3"/>
  <c r="I68" i="3"/>
  <c r="I63" i="3"/>
  <c r="I53" i="3"/>
  <c r="I46" i="3"/>
  <c r="I37" i="3"/>
  <c r="I27" i="3"/>
  <c r="I17" i="3"/>
  <c r="I11" i="3"/>
  <c r="K83" i="2"/>
  <c r="K80" i="2"/>
  <c r="K77" i="2"/>
  <c r="K72" i="2"/>
  <c r="K69" i="2"/>
  <c r="K64" i="2"/>
  <c r="K54" i="2"/>
  <c r="K47" i="2"/>
  <c r="K38" i="2"/>
  <c r="K28" i="2"/>
  <c r="K18" i="2"/>
  <c r="K12" i="2"/>
  <c r="N83" i="3"/>
  <c r="N81" i="3"/>
  <c r="N80" i="3"/>
  <c r="N78" i="3"/>
  <c r="N77" i="3"/>
  <c r="N74" i="3"/>
  <c r="N73" i="3"/>
  <c r="N72" i="3"/>
  <c r="N70" i="3"/>
  <c r="N69" i="3"/>
  <c r="N67" i="3"/>
  <c r="N66" i="3"/>
  <c r="N65" i="3"/>
  <c r="N64" i="3"/>
  <c r="N62" i="3"/>
  <c r="N61" i="3"/>
  <c r="N60" i="3"/>
  <c r="N59" i="3"/>
  <c r="N58" i="3"/>
  <c r="N57" i="3"/>
  <c r="N56" i="3"/>
  <c r="N55" i="3"/>
  <c r="N54" i="3"/>
  <c r="N52" i="3"/>
  <c r="N51" i="3"/>
  <c r="N50" i="3"/>
  <c r="N49" i="3"/>
  <c r="N48" i="3"/>
  <c r="N47" i="3"/>
  <c r="N45" i="3"/>
  <c r="N44" i="3"/>
  <c r="N43" i="3"/>
  <c r="N42" i="3"/>
  <c r="N41" i="3"/>
  <c r="N40" i="3"/>
  <c r="N39" i="3"/>
  <c r="N38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6" i="3"/>
  <c r="N15" i="3"/>
  <c r="N14" i="3"/>
  <c r="N13" i="3"/>
  <c r="N12" i="3"/>
  <c r="H82" i="3"/>
  <c r="G82" i="3"/>
  <c r="F82" i="3"/>
  <c r="F75" i="3" s="1"/>
  <c r="E82" i="3"/>
  <c r="D82" i="3"/>
  <c r="C82" i="3"/>
  <c r="B82" i="3"/>
  <c r="H79" i="3"/>
  <c r="G79" i="3"/>
  <c r="F79" i="3"/>
  <c r="E79" i="3"/>
  <c r="D79" i="3"/>
  <c r="C79" i="3"/>
  <c r="B79" i="3"/>
  <c r="H76" i="3"/>
  <c r="G76" i="3"/>
  <c r="G75" i="3" s="1"/>
  <c r="F76" i="3"/>
  <c r="E76" i="3"/>
  <c r="D76" i="3"/>
  <c r="C76" i="3"/>
  <c r="C75" i="3" s="1"/>
  <c r="B76" i="3"/>
  <c r="H71" i="3"/>
  <c r="G71" i="3"/>
  <c r="F71" i="3"/>
  <c r="E71" i="3"/>
  <c r="D71" i="3"/>
  <c r="C71" i="3"/>
  <c r="B71" i="3"/>
  <c r="N71" i="3" s="1"/>
  <c r="H68" i="3"/>
  <c r="G68" i="3"/>
  <c r="F68" i="3"/>
  <c r="E68" i="3"/>
  <c r="D68" i="3"/>
  <c r="C68" i="3"/>
  <c r="B68" i="3"/>
  <c r="N68" i="3" s="1"/>
  <c r="H63" i="3"/>
  <c r="G63" i="3"/>
  <c r="F63" i="3"/>
  <c r="E63" i="3"/>
  <c r="D63" i="3"/>
  <c r="C63" i="3"/>
  <c r="B63" i="3"/>
  <c r="H53" i="3"/>
  <c r="G53" i="3"/>
  <c r="F53" i="3"/>
  <c r="E53" i="3"/>
  <c r="D53" i="3"/>
  <c r="C53" i="3"/>
  <c r="B53" i="3"/>
  <c r="H46" i="3"/>
  <c r="G46" i="3"/>
  <c r="F46" i="3"/>
  <c r="E46" i="3"/>
  <c r="D46" i="3"/>
  <c r="C46" i="3"/>
  <c r="B46" i="3"/>
  <c r="H37" i="3"/>
  <c r="G37" i="3"/>
  <c r="F37" i="3"/>
  <c r="E37" i="3"/>
  <c r="D37" i="3"/>
  <c r="C37" i="3"/>
  <c r="B37" i="3"/>
  <c r="H27" i="3"/>
  <c r="G27" i="3"/>
  <c r="F27" i="3"/>
  <c r="E27" i="3"/>
  <c r="D27" i="3"/>
  <c r="C27" i="3"/>
  <c r="B27" i="3"/>
  <c r="H17" i="3"/>
  <c r="G17" i="3"/>
  <c r="F17" i="3"/>
  <c r="E17" i="3"/>
  <c r="D17" i="3"/>
  <c r="C17" i="3"/>
  <c r="B17" i="3"/>
  <c r="H11" i="3"/>
  <c r="G11" i="3"/>
  <c r="F11" i="3"/>
  <c r="E11" i="3"/>
  <c r="D11" i="3"/>
  <c r="C11" i="3"/>
  <c r="B11" i="3"/>
  <c r="O85" i="2"/>
  <c r="N85" i="2"/>
  <c r="M85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83" i="2"/>
  <c r="I83" i="2"/>
  <c r="H83" i="2"/>
  <c r="G83" i="2"/>
  <c r="F83" i="2"/>
  <c r="E83" i="2"/>
  <c r="D83" i="2"/>
  <c r="J80" i="2"/>
  <c r="I80" i="2"/>
  <c r="H80" i="2"/>
  <c r="G80" i="2"/>
  <c r="F80" i="2"/>
  <c r="E80" i="2"/>
  <c r="D80" i="2"/>
  <c r="J77" i="2"/>
  <c r="I77" i="2"/>
  <c r="H77" i="2"/>
  <c r="G77" i="2"/>
  <c r="G76" i="2" s="1"/>
  <c r="F77" i="2"/>
  <c r="F76" i="2" s="1"/>
  <c r="E77" i="2"/>
  <c r="E76" i="2" s="1"/>
  <c r="D77" i="2"/>
  <c r="J72" i="2"/>
  <c r="I72" i="2"/>
  <c r="H72" i="2"/>
  <c r="G72" i="2"/>
  <c r="F72" i="2"/>
  <c r="E72" i="2"/>
  <c r="D72" i="2"/>
  <c r="J69" i="2"/>
  <c r="I69" i="2"/>
  <c r="H69" i="2"/>
  <c r="G69" i="2"/>
  <c r="F69" i="2"/>
  <c r="E69" i="2"/>
  <c r="D69" i="2"/>
  <c r="J64" i="2"/>
  <c r="I64" i="2"/>
  <c r="H64" i="2"/>
  <c r="G64" i="2"/>
  <c r="F64" i="2"/>
  <c r="E64" i="2"/>
  <c r="D64" i="2"/>
  <c r="J54" i="2"/>
  <c r="I54" i="2"/>
  <c r="H54" i="2"/>
  <c r="G54" i="2"/>
  <c r="F54" i="2"/>
  <c r="E54" i="2"/>
  <c r="D54" i="2"/>
  <c r="J47" i="2"/>
  <c r="I47" i="2"/>
  <c r="H47" i="2"/>
  <c r="G47" i="2"/>
  <c r="F47" i="2"/>
  <c r="E47" i="2"/>
  <c r="D47" i="2"/>
  <c r="J38" i="2"/>
  <c r="I38" i="2"/>
  <c r="H38" i="2"/>
  <c r="G38" i="2"/>
  <c r="F38" i="2"/>
  <c r="E38" i="2"/>
  <c r="D38" i="2"/>
  <c r="J28" i="2"/>
  <c r="I28" i="2"/>
  <c r="H28" i="2"/>
  <c r="G28" i="2"/>
  <c r="F28" i="2"/>
  <c r="E28" i="2"/>
  <c r="D28" i="2"/>
  <c r="J18" i="2"/>
  <c r="I18" i="2"/>
  <c r="H18" i="2"/>
  <c r="G18" i="2"/>
  <c r="F18" i="2"/>
  <c r="E18" i="2"/>
  <c r="D18" i="2"/>
  <c r="J12" i="2"/>
  <c r="I12" i="2"/>
  <c r="H12" i="2"/>
  <c r="G12" i="2"/>
  <c r="F12" i="2"/>
  <c r="F11" i="2" s="1"/>
  <c r="F85" i="2" s="1"/>
  <c r="E12" i="2"/>
  <c r="D12" i="2"/>
  <c r="N11" i="3" l="1"/>
  <c r="H75" i="3"/>
  <c r="I75" i="3"/>
  <c r="D75" i="3"/>
  <c r="N63" i="3"/>
  <c r="E10" i="3"/>
  <c r="N53" i="3"/>
  <c r="N37" i="3"/>
  <c r="N79" i="3"/>
  <c r="B75" i="3"/>
  <c r="F10" i="3"/>
  <c r="F84" i="3" s="1"/>
  <c r="E75" i="3"/>
  <c r="G10" i="3"/>
  <c r="G84" i="3" s="1"/>
  <c r="D10" i="3"/>
  <c r="D84" i="3" s="1"/>
  <c r="H10" i="3"/>
  <c r="H84" i="3" s="1"/>
  <c r="I10" i="3"/>
  <c r="N17" i="3"/>
  <c r="N76" i="3"/>
  <c r="B10" i="3"/>
  <c r="B84" i="3" s="1"/>
  <c r="N27" i="3"/>
  <c r="C10" i="3"/>
  <c r="N46" i="3"/>
  <c r="N82" i="3"/>
  <c r="G11" i="2"/>
  <c r="H76" i="2"/>
  <c r="I76" i="2"/>
  <c r="J76" i="2"/>
  <c r="P83" i="2"/>
  <c r="H11" i="2"/>
  <c r="H85" i="2" s="1"/>
  <c r="P64" i="2"/>
  <c r="D11" i="2"/>
  <c r="E11" i="2"/>
  <c r="E85" i="2" s="1"/>
  <c r="D76" i="2"/>
  <c r="I11" i="2"/>
  <c r="I85" i="2" s="1"/>
  <c r="J11" i="2"/>
  <c r="J85" i="2" s="1"/>
  <c r="P72" i="2"/>
  <c r="G85" i="2"/>
  <c r="P18" i="2"/>
  <c r="K76" i="2"/>
  <c r="P80" i="2"/>
  <c r="P38" i="2"/>
  <c r="P77" i="2"/>
  <c r="P54" i="2"/>
  <c r="P47" i="2"/>
  <c r="P69" i="2"/>
  <c r="P12" i="2"/>
  <c r="K11" i="2"/>
  <c r="K85" i="2" s="1"/>
  <c r="P28" i="2"/>
  <c r="E84" i="3"/>
  <c r="C84" i="3"/>
  <c r="B81" i="2"/>
  <c r="B77" i="2" s="1"/>
  <c r="B78" i="2"/>
  <c r="B72" i="2"/>
  <c r="B69" i="2"/>
  <c r="B64" i="2"/>
  <c r="B54" i="2"/>
  <c r="B46" i="2"/>
  <c r="B38" i="2"/>
  <c r="B28" i="2"/>
  <c r="B18" i="2"/>
  <c r="B12" i="2"/>
  <c r="N10" i="3" l="1"/>
  <c r="N75" i="3"/>
  <c r="I84" i="3"/>
  <c r="P76" i="2"/>
  <c r="D85" i="2"/>
  <c r="B11" i="2"/>
  <c r="B85" i="2" s="1"/>
  <c r="P11" i="2"/>
  <c r="B81" i="1"/>
  <c r="B78" i="1"/>
  <c r="B72" i="1"/>
  <c r="B69" i="1"/>
  <c r="B64" i="1"/>
  <c r="B54" i="1"/>
  <c r="B46" i="1"/>
  <c r="B38" i="1"/>
  <c r="B28" i="1"/>
  <c r="B18" i="1"/>
  <c r="B12" i="1"/>
  <c r="N84" i="3" l="1"/>
  <c r="P85" i="2"/>
  <c r="B77" i="1"/>
  <c r="B11" i="1"/>
  <c r="B85" i="1" s="1"/>
</calcChain>
</file>

<file path=xl/sharedStrings.xml><?xml version="1.0" encoding="utf-8"?>
<sst xmlns="http://schemas.openxmlformats.org/spreadsheetml/2006/main" count="302" uniqueCount="113">
  <si>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</si>
  <si>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</si>
  <si>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</si>
  <si>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</si>
  <si>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</si>
  <si>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</si>
  <si>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</si>
  <si>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</si>
  <si>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</si>
  <si>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</si>
  <si>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</si>
  <si>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</si>
  <si>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</si>
  <si>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</si>
  <si>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</si>
  <si>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</si>
  <si>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</si>
  <si>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</si>
  <si>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</si>
  <si>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</si>
  <si>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</si>
  <si>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</si>
  <si>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</si>
  <si>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</si>
  <si>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</si>
  <si>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</si>
  <si>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</si>
  <si>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</si>
  <si>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</si>
  <si>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</si>
  <si>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</si>
  <si>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</si>
  <si>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</si>
  <si>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</si>
  <si>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</si>
  <si>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</si>
  <si>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</si>
  <si>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</si>
  <si>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</si>
  <si>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</si>
  <si>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</si>
  <si>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</si>
  <si>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</si>
  <si>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</si>
  <si>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</si>
  <si>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</si>
  <si>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</si>
  <si>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</si>
  <si>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</si>
  <si>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</si>
  <si>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</si>
  <si>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</si>
  <si>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</si>
  <si>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</si>
  <si>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</si>
  <si>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</si>
  <si>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</si>
  <si>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</si>
  <si>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</si>
  <si>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</si>
  <si>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</si>
  <si>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</si>
  <si>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</si>
  <si>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</si>
  <si>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</si>
  <si>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</si>
  <si>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</si>
  <si>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</si>
  <si>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</si>
  <si>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</si>
  <si>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</si>
  <si>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</si>
  <si>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</si>
  <si>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</si>
  <si>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</si>
  <si>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</si>
  <si>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</si>
  <si>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</si>
  <si>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</si>
  <si>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</si>
  <si>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</si>
  <si>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</si>
  <si>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</si>
  <si>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</si>
  <si>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</si>
  <si>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</si>
  <si>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</si>
  <si>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</si>
  <si>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</si>
  <si>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</si>
  <si>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</si>
  <si>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</si>
  <si>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</si>
  <si>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</si>
  <si>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</si>
  <si>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</si>
  <si>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</si>
  <si>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 Estado.</t>
    </r>
  </si>
  <si>
    <t>MINISTERIO DE SALUD PUBLICA</t>
  </si>
  <si>
    <t>CORPORACION  DEL  ACUEDUCTOS  Y  ALCANTARILLADO DE  SANTIAGO</t>
  </si>
  <si>
    <t>Año 2021</t>
  </si>
  <si>
    <t>2.2.7 - SERVICIOS DE CONSERVACIÓN, REPARACIONES MENORES E            INSTALACIONES TEMPORALES</t>
  </si>
  <si>
    <t>2.3.8 - GASTOS  QUE  SE   ASIGNARÁN  DURANTE   EL   EJERCICIO   (ART. 32 Y 33 LEY 423-06)</t>
  </si>
  <si>
    <t xml:space="preserve"> </t>
  </si>
  <si>
    <t>_______________________________</t>
  </si>
  <si>
    <t>_____________________________</t>
  </si>
  <si>
    <t>Licda.  Alexandra  Amarilis  Arias</t>
  </si>
  <si>
    <t>Ing.  Andres  Burgos</t>
  </si>
  <si>
    <t>Director General de CORAASAN</t>
  </si>
  <si>
    <t>NOTA ESTOS DATOS SON PREELIMINARES Y PUEDEN SER MODIFICADOS</t>
  </si>
  <si>
    <t>Encargada Depto.  Presupuesto</t>
  </si>
  <si>
    <t>____________________________</t>
  </si>
  <si>
    <t xml:space="preserve">   Encargada Depto. 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</si>
</sst>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left" wrapText="1" indent="2"/>
    </xf>
    <xf numFmtId="0" fontId="0" fillId="0" borderId="12" xfId="0" applyBorder="1" applyAlignment="1">
      <alignment vertical="center" wrapText="1"/>
    </xf>
    <xf numFmtId="4" fontId="7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165" fontId="8" fillId="0" borderId="0" xfId="0" applyNumberFormat="1" applyFont="1"/>
    <xf numFmtId="165" fontId="0" fillId="0" borderId="0" xfId="0" applyNumberFormat="1"/>
    <xf numFmtId="40" fontId="0" fillId="0" borderId="0" xfId="0" applyNumberFormat="1"/>
    <xf numFmtId="4" fontId="8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/>
    <xf numFmtId="0" fontId="0" fillId="0" borderId="0" xfId="0" applyAlignment="1">
      <alignment horizontal="left" vertical="top" wrapText="1" indent="2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165" fontId="3" fillId="3" borderId="0" xfId="0" applyNumberFormat="1" applyFont="1" applyFill="1"/>
    <xf numFmtId="165" fontId="3" fillId="4" borderId="0" xfId="0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4" fontId="6" fillId="0" borderId="0" xfId="0" applyNumberFormat="1" applyFont="1"/>
    <xf numFmtId="4" fontId="7" fillId="0" borderId="0" xfId="0" applyNumberFormat="1" applyFont="1" applyAlignment="1">
      <alignment horizontal="centerContinuous"/>
    </xf>
    <xf numFmtId="4" fontId="7" fillId="0" borderId="0" xfId="0" applyNumberFormat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5" borderId="0" xfId="0" applyFont="1" applyFill="1" applyBorder="1" applyAlignment="1">
      <alignment vertical="center"/>
    </xf>
    <xf numFmtId="164" fontId="3" fillId="5" borderId="0" xfId="0" applyNumberFormat="1" applyFont="1" applyFill="1" applyBorder="1"/>
    <xf numFmtId="0" fontId="0" fillId="4" borderId="0" xfId="0" applyFill="1"/>
    <xf numFmtId="40" fontId="2" fillId="3" borderId="3" xfId="0" applyNumberFormat="1" applyFont="1" applyFill="1" applyBorder="1" applyAlignment="1">
      <alignment horizontal="center" vertical="center"/>
    </xf>
    <xf numFmtId="40" fontId="3" fillId="2" borderId="2" xfId="0" applyNumberFormat="1" applyFont="1" applyFill="1" applyBorder="1"/>
    <xf numFmtId="40" fontId="2" fillId="3" borderId="3" xfId="0" applyNumberFormat="1" applyFont="1" applyFill="1" applyBorder="1" applyAlignment="1">
      <alignment horizontal="center"/>
    </xf>
    <xf numFmtId="40" fontId="3" fillId="0" borderId="0" xfId="0" applyNumberFormat="1" applyFont="1"/>
    <xf numFmtId="40" fontId="3" fillId="5" borderId="0" xfId="0" applyNumberFormat="1" applyFont="1" applyFill="1" applyBorder="1"/>
    <xf numFmtId="40" fontId="7" fillId="0" borderId="0" xfId="0" applyNumberFormat="1" applyFont="1" applyAlignment="1">
      <alignment horizontal="centerContinuous"/>
    </xf>
    <xf numFmtId="40" fontId="7" fillId="0" borderId="0" xfId="0" applyNumberFormat="1" applyFont="1"/>
    <xf numFmtId="4" fontId="7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3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0</xdr:col>
      <xdr:colOff>1333500</xdr:colOff>
      <xdr:row>3</xdr:row>
      <xdr:rowOff>67944</xdr:rowOff>
    </xdr:to>
    <xdr:pic>
      <xdr:nvPicPr>
        <xdr:cNvPr id="7" name="6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333499" cy="782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1085365</xdr:colOff>
      <xdr:row>3</xdr:row>
      <xdr:rowOff>69141</xdr:rowOff>
    </xdr:to>
    <xdr:pic>
      <xdr:nvPicPr>
        <xdr:cNvPr id="9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0"/>
          <a:ext cx="1018690" cy="81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139954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8829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256690</xdr:colOff>
      <xdr:row>3</xdr:row>
      <xdr:rowOff>69141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0" y="0"/>
          <a:ext cx="1018690" cy="812091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2367643</xdr:colOff>
      <xdr:row>5</xdr:row>
      <xdr:rowOff>129177</xdr:rowOff>
    </xdr:to>
    <xdr:pic>
      <xdr:nvPicPr>
        <xdr:cNvPr id="4" name="3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2354036" cy="1381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855598</xdr:colOff>
      <xdr:row>5</xdr:row>
      <xdr:rowOff>27214</xdr:rowOff>
    </xdr:to>
    <xdr:pic>
      <xdr:nvPicPr>
        <xdr:cNvPr id="5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5" y="108857"/>
          <a:ext cx="1467922" cy="1170214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7"/>
  <sheetViews>
    <sheetView showGridLines="0" tabSelected="1" workbookViewId="0">
      <selection activeCell="A8" sqref="A8"/>
    </sheetView>
  </sheetViews>
  <sheetFormatPr baseColWidth="10" defaultColWidth="11.42578125" defaultRowHeight="15" x14ac:dyDescent="0.25"/>
  <cols>
    <col min="1" max="1" width="68" customWidth="1"/>
    <col min="2" max="2" width="17.85546875" customWidth="1"/>
    <col min="3" max="3" width="16.42578125" customWidth="1"/>
  </cols>
  <sheetData>
    <row r="3" spans="1:4" ht="28.5" customHeight="1" x14ac:dyDescent="0.25">
      <c r="A3" s="61" t="s">
        <v>98</v>
      </c>
      <c r="B3" s="61"/>
      <c r="C3" s="61"/>
      <c r="D3" s="17"/>
    </row>
    <row r="4" spans="1:4" ht="21" customHeight="1" x14ac:dyDescent="0.25">
      <c r="A4" s="61" t="s">
        <v>99</v>
      </c>
      <c r="B4" s="61"/>
      <c r="C4" s="61"/>
      <c r="D4" s="17"/>
    </row>
    <row r="5" spans="1:4" ht="18" x14ac:dyDescent="0.25">
      <c r="A5" s="67" t="s">
        <v>100</v>
      </c>
      <c r="B5" s="68"/>
      <c r="C5" s="68"/>
    </row>
    <row r="6" spans="1:4" ht="15.75" customHeight="1" x14ac:dyDescent="0.25">
      <c r="A6" s="62" t="s">
        <v>76</v>
      </c>
      <c r="B6" s="63"/>
      <c r="C6" s="63"/>
    </row>
    <row r="7" spans="1:4" ht="15.75" customHeight="1" x14ac:dyDescent="0.25">
      <c r="A7" s="62" t="s">
        <v>77</v>
      </c>
      <c r="B7" s="63"/>
      <c r="C7" s="63"/>
    </row>
    <row r="9" spans="1:4" ht="15" customHeight="1" x14ac:dyDescent="0.25">
      <c r="A9" s="64" t="s">
        <v>66</v>
      </c>
      <c r="B9" s="65" t="s">
        <v>94</v>
      </c>
      <c r="C9" s="65" t="s">
        <v>93</v>
      </c>
    </row>
    <row r="10" spans="1:4" ht="23.25" customHeight="1" x14ac:dyDescent="0.25">
      <c r="A10" s="64"/>
      <c r="B10" s="66"/>
      <c r="C10" s="66"/>
    </row>
    <row r="11" spans="1:4" x14ac:dyDescent="0.25">
      <c r="A11" s="1" t="s">
        <v>0</v>
      </c>
      <c r="B11" s="20">
        <f>SUM(B12+B18+B28+B38+B46+B54+B64+B69+B72)</f>
        <v>4088132081</v>
      </c>
      <c r="C11" s="24"/>
    </row>
    <row r="12" spans="1:4" x14ac:dyDescent="0.25">
      <c r="A12" s="3" t="s">
        <v>1</v>
      </c>
      <c r="B12" s="20">
        <f>SUM(B13:B17)</f>
        <v>1580969167</v>
      </c>
      <c r="C12" s="25"/>
    </row>
    <row r="13" spans="1:4" x14ac:dyDescent="0.25">
      <c r="A13" s="5" t="s">
        <v>2</v>
      </c>
      <c r="B13" s="26">
        <v>1356602544</v>
      </c>
      <c r="C13" s="25"/>
    </row>
    <row r="14" spans="1:4" x14ac:dyDescent="0.25">
      <c r="A14" s="5" t="s">
        <v>3</v>
      </c>
      <c r="B14" s="26">
        <v>39114838</v>
      </c>
      <c r="C14" s="25"/>
    </row>
    <row r="15" spans="1:4" x14ac:dyDescent="0.25">
      <c r="A15" s="5" t="s">
        <v>4</v>
      </c>
      <c r="B15" s="26">
        <v>15160000</v>
      </c>
      <c r="C15" s="25"/>
    </row>
    <row r="16" spans="1:4" x14ac:dyDescent="0.25">
      <c r="A16" s="5" t="s">
        <v>5</v>
      </c>
      <c r="B16" s="27">
        <v>0</v>
      </c>
      <c r="C16" s="25"/>
    </row>
    <row r="17" spans="1:3" x14ac:dyDescent="0.25">
      <c r="A17" s="5" t="s">
        <v>6</v>
      </c>
      <c r="B17" s="27">
        <v>170091785</v>
      </c>
      <c r="C17" s="25"/>
    </row>
    <row r="18" spans="1:3" x14ac:dyDescent="0.25">
      <c r="A18" s="3" t="s">
        <v>7</v>
      </c>
      <c r="B18" s="20">
        <f>SUM(B19:B27)</f>
        <v>611594367</v>
      </c>
      <c r="C18" s="25"/>
    </row>
    <row r="19" spans="1:3" x14ac:dyDescent="0.25">
      <c r="A19" s="5" t="s">
        <v>8</v>
      </c>
      <c r="B19" s="27">
        <v>394830294</v>
      </c>
      <c r="C19" s="25"/>
    </row>
    <row r="20" spans="1:3" x14ac:dyDescent="0.25">
      <c r="A20" s="5" t="s">
        <v>9</v>
      </c>
      <c r="B20" s="27">
        <v>11143450</v>
      </c>
      <c r="C20" s="25"/>
    </row>
    <row r="21" spans="1:3" x14ac:dyDescent="0.25">
      <c r="A21" s="5" t="s">
        <v>10</v>
      </c>
      <c r="B21" s="27">
        <v>5867694</v>
      </c>
      <c r="C21" s="25"/>
    </row>
    <row r="22" spans="1:3" x14ac:dyDescent="0.25">
      <c r="A22" s="5" t="s">
        <v>11</v>
      </c>
      <c r="B22" s="27">
        <v>3015741</v>
      </c>
      <c r="C22" s="25"/>
    </row>
    <row r="23" spans="1:3" x14ac:dyDescent="0.25">
      <c r="A23" s="5" t="s">
        <v>12</v>
      </c>
      <c r="B23" s="27">
        <v>62450100</v>
      </c>
      <c r="C23" s="25"/>
    </row>
    <row r="24" spans="1:3" x14ac:dyDescent="0.25">
      <c r="A24" s="5" t="s">
        <v>13</v>
      </c>
      <c r="B24" s="27">
        <v>10419000</v>
      </c>
      <c r="C24" s="25"/>
    </row>
    <row r="25" spans="1:3" ht="30" x14ac:dyDescent="0.25">
      <c r="A25" s="18" t="s">
        <v>14</v>
      </c>
      <c r="B25" s="27">
        <v>27551695</v>
      </c>
      <c r="C25" s="25"/>
    </row>
    <row r="26" spans="1:3" x14ac:dyDescent="0.25">
      <c r="A26" s="5" t="s">
        <v>15</v>
      </c>
      <c r="B26" s="27">
        <v>96316393</v>
      </c>
      <c r="C26" s="25"/>
    </row>
    <row r="27" spans="1:3" x14ac:dyDescent="0.25">
      <c r="A27" s="5" t="s">
        <v>16</v>
      </c>
      <c r="B27" s="27">
        <v>0</v>
      </c>
      <c r="C27" s="25"/>
    </row>
    <row r="28" spans="1:3" x14ac:dyDescent="0.25">
      <c r="A28" s="3" t="s">
        <v>17</v>
      </c>
      <c r="B28" s="20">
        <f>SUM(B29:B37)</f>
        <v>653997418</v>
      </c>
      <c r="C28" s="25"/>
    </row>
    <row r="29" spans="1:3" x14ac:dyDescent="0.25">
      <c r="A29" s="5" t="s">
        <v>18</v>
      </c>
      <c r="B29" s="26">
        <v>19997304</v>
      </c>
      <c r="C29" s="25"/>
    </row>
    <row r="30" spans="1:3" x14ac:dyDescent="0.25">
      <c r="A30" s="5" t="s">
        <v>19</v>
      </c>
      <c r="B30" s="26">
        <v>24477097</v>
      </c>
      <c r="C30" s="25"/>
    </row>
    <row r="31" spans="1:3" x14ac:dyDescent="0.25">
      <c r="A31" s="5" t="s">
        <v>20</v>
      </c>
      <c r="B31" s="26">
        <v>42050537</v>
      </c>
      <c r="C31" s="25"/>
    </row>
    <row r="32" spans="1:3" x14ac:dyDescent="0.25">
      <c r="A32" s="5" t="s">
        <v>21</v>
      </c>
      <c r="B32" s="26">
        <v>743505</v>
      </c>
      <c r="C32" s="25"/>
    </row>
    <row r="33" spans="1:3" x14ac:dyDescent="0.25">
      <c r="A33" s="5" t="s">
        <v>22</v>
      </c>
      <c r="B33" s="26">
        <v>66630262</v>
      </c>
      <c r="C33" s="25"/>
    </row>
    <row r="34" spans="1:3" x14ac:dyDescent="0.25">
      <c r="A34" s="5" t="s">
        <v>23</v>
      </c>
      <c r="B34" s="26">
        <v>134998350</v>
      </c>
      <c r="C34" s="25"/>
    </row>
    <row r="35" spans="1:3" ht="14.25" customHeight="1" x14ac:dyDescent="0.25">
      <c r="A35" s="18" t="s">
        <v>24</v>
      </c>
      <c r="B35" s="26">
        <v>200354414</v>
      </c>
      <c r="C35" s="25"/>
    </row>
    <row r="36" spans="1:3" ht="30" x14ac:dyDescent="0.25">
      <c r="A36" s="18" t="s">
        <v>25</v>
      </c>
      <c r="B36" s="27">
        <v>0</v>
      </c>
      <c r="C36" s="25"/>
    </row>
    <row r="37" spans="1:3" x14ac:dyDescent="0.25">
      <c r="A37" s="5" t="s">
        <v>26</v>
      </c>
      <c r="B37" s="26">
        <v>164745949</v>
      </c>
      <c r="C37" s="25"/>
    </row>
    <row r="38" spans="1:3" x14ac:dyDescent="0.25">
      <c r="A38" s="3" t="s">
        <v>27</v>
      </c>
      <c r="B38" s="20">
        <f>SUM(B39:B45)</f>
        <v>71317621</v>
      </c>
      <c r="C38" s="25"/>
    </row>
    <row r="39" spans="1:3" x14ac:dyDescent="0.25">
      <c r="A39" s="5" t="s">
        <v>28</v>
      </c>
      <c r="B39" s="26">
        <v>65277621</v>
      </c>
      <c r="C39" s="25"/>
    </row>
    <row r="40" spans="1:3" x14ac:dyDescent="0.25">
      <c r="A40" s="5" t="s">
        <v>29</v>
      </c>
      <c r="B40" s="26">
        <v>6040000</v>
      </c>
      <c r="C40" s="25"/>
    </row>
    <row r="41" spans="1:3" x14ac:dyDescent="0.25">
      <c r="A41" s="5" t="s">
        <v>30</v>
      </c>
      <c r="B41" s="27">
        <v>0</v>
      </c>
      <c r="C41" s="25"/>
    </row>
    <row r="42" spans="1:3" ht="30" x14ac:dyDescent="0.25">
      <c r="A42" s="18" t="s">
        <v>31</v>
      </c>
      <c r="B42" s="27">
        <v>0</v>
      </c>
      <c r="C42" s="25"/>
    </row>
    <row r="43" spans="1:3" ht="30" x14ac:dyDescent="0.25">
      <c r="A43" s="18" t="s">
        <v>32</v>
      </c>
      <c r="B43" s="27">
        <v>0</v>
      </c>
      <c r="C43" s="25"/>
    </row>
    <row r="44" spans="1:3" x14ac:dyDescent="0.25">
      <c r="A44" s="5" t="s">
        <v>33</v>
      </c>
      <c r="B44" s="27">
        <v>0</v>
      </c>
      <c r="C44" s="25"/>
    </row>
    <row r="45" spans="1:3" x14ac:dyDescent="0.25">
      <c r="A45" s="5" t="s">
        <v>34</v>
      </c>
      <c r="B45" s="27">
        <v>0</v>
      </c>
      <c r="C45" s="25"/>
    </row>
    <row r="46" spans="1:3" x14ac:dyDescent="0.25">
      <c r="A46" s="5" t="s">
        <v>35</v>
      </c>
      <c r="B46" s="27">
        <f>SUM(B47:B53)</f>
        <v>0</v>
      </c>
      <c r="C46" s="25"/>
    </row>
    <row r="47" spans="1:3" x14ac:dyDescent="0.25">
      <c r="A47" s="3" t="s">
        <v>36</v>
      </c>
      <c r="B47" s="27">
        <v>0</v>
      </c>
      <c r="C47" s="25"/>
    </row>
    <row r="48" spans="1:3" x14ac:dyDescent="0.25">
      <c r="A48" s="5" t="s">
        <v>37</v>
      </c>
      <c r="B48" s="27">
        <v>0</v>
      </c>
      <c r="C48" s="25"/>
    </row>
    <row r="49" spans="1:3" x14ac:dyDescent="0.25">
      <c r="A49" s="5" t="s">
        <v>38</v>
      </c>
      <c r="B49" s="27">
        <v>0</v>
      </c>
      <c r="C49" s="25"/>
    </row>
    <row r="50" spans="1:3" x14ac:dyDescent="0.25">
      <c r="A50" s="5" t="s">
        <v>39</v>
      </c>
      <c r="B50" s="27">
        <v>0</v>
      </c>
      <c r="C50" s="25"/>
    </row>
    <row r="51" spans="1:3" ht="30" x14ac:dyDescent="0.25">
      <c r="A51" s="18" t="s">
        <v>40</v>
      </c>
      <c r="B51" s="27">
        <v>0</v>
      </c>
      <c r="C51" s="25"/>
    </row>
    <row r="52" spans="1:3" x14ac:dyDescent="0.25">
      <c r="A52" s="5" t="s">
        <v>41</v>
      </c>
      <c r="B52" s="27">
        <v>0</v>
      </c>
      <c r="C52" s="25"/>
    </row>
    <row r="53" spans="1:3" x14ac:dyDescent="0.25">
      <c r="A53" s="5" t="s">
        <v>42</v>
      </c>
      <c r="B53" s="27">
        <v>0</v>
      </c>
      <c r="C53" s="25"/>
    </row>
    <row r="54" spans="1:3" x14ac:dyDescent="0.25">
      <c r="A54" s="3" t="s">
        <v>43</v>
      </c>
      <c r="B54" s="20">
        <f>SUM(B55:B63)</f>
        <v>372135940</v>
      </c>
      <c r="C54" s="25"/>
    </row>
    <row r="55" spans="1:3" x14ac:dyDescent="0.25">
      <c r="A55" s="5" t="s">
        <v>44</v>
      </c>
      <c r="B55" s="26">
        <v>45058254</v>
      </c>
      <c r="C55" s="25"/>
    </row>
    <row r="56" spans="1:3" x14ac:dyDescent="0.25">
      <c r="A56" s="5" t="s">
        <v>45</v>
      </c>
      <c r="B56" s="26">
        <v>1045881</v>
      </c>
      <c r="C56" s="25"/>
    </row>
    <row r="57" spans="1:3" x14ac:dyDescent="0.25">
      <c r="A57" s="5" t="s">
        <v>46</v>
      </c>
      <c r="B57" s="26">
        <v>7985524</v>
      </c>
      <c r="C57" s="25"/>
    </row>
    <row r="58" spans="1:3" x14ac:dyDescent="0.25">
      <c r="A58" s="5" t="s">
        <v>47</v>
      </c>
      <c r="B58" s="26">
        <v>148493276</v>
      </c>
      <c r="C58" s="25"/>
    </row>
    <row r="59" spans="1:3" x14ac:dyDescent="0.25">
      <c r="A59" s="5" t="s">
        <v>48</v>
      </c>
      <c r="B59" s="26">
        <v>143584597</v>
      </c>
      <c r="C59" s="25"/>
    </row>
    <row r="60" spans="1:3" x14ac:dyDescent="0.25">
      <c r="A60" s="5" t="s">
        <v>49</v>
      </c>
      <c r="B60" s="26">
        <v>1683000</v>
      </c>
      <c r="C60" s="25"/>
    </row>
    <row r="61" spans="1:3" x14ac:dyDescent="0.25">
      <c r="A61" s="5" t="s">
        <v>50</v>
      </c>
      <c r="B61" s="26">
        <v>0</v>
      </c>
      <c r="C61" s="25"/>
    </row>
    <row r="62" spans="1:3" x14ac:dyDescent="0.25">
      <c r="A62" s="5" t="s">
        <v>51</v>
      </c>
      <c r="B62" s="26">
        <v>24285408</v>
      </c>
      <c r="C62" s="25"/>
    </row>
    <row r="63" spans="1:3" x14ac:dyDescent="0.25">
      <c r="A63" s="5" t="s">
        <v>52</v>
      </c>
      <c r="B63" s="27">
        <v>0</v>
      </c>
      <c r="C63" s="25"/>
    </row>
    <row r="64" spans="1:3" x14ac:dyDescent="0.25">
      <c r="A64" s="3" t="s">
        <v>53</v>
      </c>
      <c r="B64" s="20">
        <f>SUM(B65:B68)</f>
        <v>798117568</v>
      </c>
      <c r="C64" s="25"/>
    </row>
    <row r="65" spans="1:3" x14ac:dyDescent="0.25">
      <c r="A65" s="5" t="s">
        <v>54</v>
      </c>
      <c r="B65" s="26">
        <v>5451068</v>
      </c>
      <c r="C65" s="25"/>
    </row>
    <row r="66" spans="1:3" x14ac:dyDescent="0.25">
      <c r="A66" s="5" t="s">
        <v>55</v>
      </c>
      <c r="B66" s="26">
        <v>792666500</v>
      </c>
      <c r="C66" s="25"/>
    </row>
    <row r="67" spans="1:3" x14ac:dyDescent="0.25">
      <c r="A67" s="5" t="s">
        <v>56</v>
      </c>
      <c r="B67" s="27">
        <v>0</v>
      </c>
      <c r="C67" s="25"/>
    </row>
    <row r="68" spans="1:3" ht="30" x14ac:dyDescent="0.25">
      <c r="A68" s="18" t="s">
        <v>57</v>
      </c>
      <c r="B68" s="27">
        <v>0</v>
      </c>
      <c r="C68" s="25"/>
    </row>
    <row r="69" spans="1:3" x14ac:dyDescent="0.25">
      <c r="A69" s="3" t="s">
        <v>58</v>
      </c>
      <c r="B69" s="27">
        <f>SUM(B70:B71)</f>
        <v>0</v>
      </c>
      <c r="C69" s="25"/>
    </row>
    <row r="70" spans="1:3" x14ac:dyDescent="0.25">
      <c r="A70" s="5" t="s">
        <v>59</v>
      </c>
      <c r="B70" s="27">
        <v>0</v>
      </c>
      <c r="C70" s="25"/>
    </row>
    <row r="71" spans="1:3" x14ac:dyDescent="0.25">
      <c r="A71" s="5" t="s">
        <v>60</v>
      </c>
      <c r="B71" s="27">
        <v>0</v>
      </c>
      <c r="C71" s="25"/>
    </row>
    <row r="72" spans="1:3" x14ac:dyDescent="0.25">
      <c r="A72" s="3" t="s">
        <v>61</v>
      </c>
      <c r="B72" s="27">
        <f>SUM(B73:B75)</f>
        <v>0</v>
      </c>
      <c r="C72" s="25"/>
    </row>
    <row r="73" spans="1:3" x14ac:dyDescent="0.25">
      <c r="A73" s="5" t="s">
        <v>62</v>
      </c>
      <c r="B73" s="27">
        <v>0</v>
      </c>
      <c r="C73" s="25"/>
    </row>
    <row r="74" spans="1:3" x14ac:dyDescent="0.25">
      <c r="A74" s="5" t="s">
        <v>63</v>
      </c>
      <c r="B74" s="27">
        <v>0</v>
      </c>
      <c r="C74" s="25"/>
    </row>
    <row r="75" spans="1:3" x14ac:dyDescent="0.25">
      <c r="A75" s="5" t="s">
        <v>64</v>
      </c>
      <c r="B75" s="26">
        <v>0</v>
      </c>
      <c r="C75" s="25"/>
    </row>
    <row r="76" spans="1:3" x14ac:dyDescent="0.25">
      <c r="A76" s="1" t="s">
        <v>67</v>
      </c>
      <c r="B76" s="20">
        <v>0</v>
      </c>
      <c r="C76" s="24"/>
    </row>
    <row r="77" spans="1:3" x14ac:dyDescent="0.25">
      <c r="A77" s="3" t="s">
        <v>68</v>
      </c>
      <c r="B77" s="20">
        <f>SUM(B78+B81+B84)</f>
        <v>0</v>
      </c>
      <c r="C77" s="25"/>
    </row>
    <row r="78" spans="1:3" x14ac:dyDescent="0.25">
      <c r="A78" s="5" t="s">
        <v>69</v>
      </c>
      <c r="B78" s="20">
        <f>SUM(B79:B80)</f>
        <v>0</v>
      </c>
      <c r="C78" s="25"/>
    </row>
    <row r="79" spans="1:3" x14ac:dyDescent="0.25">
      <c r="A79" s="5" t="s">
        <v>70</v>
      </c>
      <c r="B79" s="20">
        <v>0</v>
      </c>
      <c r="C79" s="25"/>
    </row>
    <row r="80" spans="1:3" x14ac:dyDescent="0.25">
      <c r="A80" s="3" t="s">
        <v>71</v>
      </c>
      <c r="B80" s="20">
        <v>0</v>
      </c>
      <c r="C80" s="25"/>
    </row>
    <row r="81" spans="1:7" x14ac:dyDescent="0.25">
      <c r="A81" s="5" t="s">
        <v>72</v>
      </c>
      <c r="B81" s="20">
        <f>SUM(B82:B83)</f>
        <v>0</v>
      </c>
      <c r="C81" s="25"/>
    </row>
    <row r="82" spans="1:7" x14ac:dyDescent="0.25">
      <c r="A82" s="5" t="s">
        <v>73</v>
      </c>
      <c r="B82" s="20">
        <v>0</v>
      </c>
      <c r="C82" s="25"/>
    </row>
    <row r="83" spans="1:7" x14ac:dyDescent="0.25">
      <c r="A83" s="3" t="s">
        <v>74</v>
      </c>
      <c r="B83" s="20">
        <v>0</v>
      </c>
      <c r="C83" s="25"/>
    </row>
    <row r="84" spans="1:7" x14ac:dyDescent="0.25">
      <c r="A84" s="5" t="s">
        <v>75</v>
      </c>
      <c r="B84" s="20">
        <v>0</v>
      </c>
      <c r="C84" s="25"/>
    </row>
    <row r="85" spans="1:7" x14ac:dyDescent="0.25">
      <c r="A85" s="9" t="s">
        <v>65</v>
      </c>
      <c r="B85" s="21">
        <f>SUM(B11+B76)</f>
        <v>4088132081</v>
      </c>
      <c r="C85" s="21"/>
    </row>
    <row r="86" spans="1:7" x14ac:dyDescent="0.25">
      <c r="B86" s="20"/>
    </row>
    <row r="87" spans="1:7" ht="15.75" thickBot="1" x14ac:dyDescent="0.3">
      <c r="B87" s="20"/>
    </row>
    <row r="88" spans="1:7" ht="30.75" customHeight="1" thickBot="1" x14ac:dyDescent="0.3">
      <c r="A88" s="19" t="s">
        <v>97</v>
      </c>
      <c r="B88" s="20"/>
    </row>
    <row r="89" spans="1:7" ht="33.75" customHeight="1" thickBot="1" x14ac:dyDescent="0.3">
      <c r="A89" s="15" t="s">
        <v>95</v>
      </c>
    </row>
    <row r="90" spans="1:7" ht="75" customHeight="1" thickBot="1" x14ac:dyDescent="0.3">
      <c r="A90" s="16" t="s">
        <v>96</v>
      </c>
    </row>
    <row r="93" spans="1:7" x14ac:dyDescent="0.25">
      <c r="A93" s="41" t="s">
        <v>104</v>
      </c>
      <c r="B93" s="60" t="s">
        <v>105</v>
      </c>
      <c r="C93" s="60"/>
      <c r="D93" s="29"/>
      <c r="E93" s="29"/>
    </row>
    <row r="94" spans="1:7" x14ac:dyDescent="0.25">
      <c r="A94" s="41" t="s">
        <v>106</v>
      </c>
      <c r="B94" s="59" t="s">
        <v>107</v>
      </c>
      <c r="C94" s="59"/>
      <c r="D94" s="29"/>
      <c r="E94" s="29"/>
    </row>
    <row r="95" spans="1:7" x14ac:dyDescent="0.25">
      <c r="A95" s="48" t="s">
        <v>110</v>
      </c>
      <c r="B95" s="59" t="s">
        <v>108</v>
      </c>
      <c r="C95" s="59"/>
      <c r="D95" s="29"/>
      <c r="E95" s="29"/>
    </row>
    <row r="96" spans="1:7" x14ac:dyDescent="0.25">
      <c r="A96" s="46"/>
      <c r="D96" s="29"/>
      <c r="E96" s="29"/>
      <c r="F96" s="29"/>
      <c r="G96" s="29"/>
    </row>
    <row r="97" spans="1:7" x14ac:dyDescent="0.25">
      <c r="A97" s="47" t="s">
        <v>109</v>
      </c>
      <c r="D97" s="29"/>
      <c r="E97" s="29"/>
      <c r="F97" s="29"/>
      <c r="G97" s="29"/>
    </row>
  </sheetData>
  <mergeCells count="11">
    <mergeCell ref="B94:C94"/>
    <mergeCell ref="B95:C95"/>
    <mergeCell ref="B93:C93"/>
    <mergeCell ref="A4:C4"/>
    <mergeCell ref="A3:C3"/>
    <mergeCell ref="A7:C7"/>
    <mergeCell ref="A9:A10"/>
    <mergeCell ref="B9:B10"/>
    <mergeCell ref="C9:C10"/>
    <mergeCell ref="A6:C6"/>
    <mergeCell ref="A5:C5"/>
  </mergeCells>
  <pageMargins left="0.39370078740157483" right="0.19685039370078741" top="0.39370078740157483" bottom="0.3937007874015748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0"/>
  <sheetViews>
    <sheetView showGridLines="0" topLeftCell="G8" workbookViewId="0">
      <selection activeCell="O11" sqref="O11:O84"/>
    </sheetView>
  </sheetViews>
  <sheetFormatPr baseColWidth="10" defaultColWidth="11.42578125" defaultRowHeight="15" x14ac:dyDescent="0.25"/>
  <cols>
    <col min="1" max="1" width="72.140625" customWidth="1"/>
    <col min="2" max="2" width="15.42578125" customWidth="1"/>
    <col min="3" max="3" width="18.140625" customWidth="1"/>
    <col min="4" max="7" width="14.28515625" customWidth="1"/>
    <col min="8" max="11" width="14.140625" customWidth="1"/>
    <col min="12" max="12" width="15.7109375" style="30" customWidth="1"/>
    <col min="13" max="14" width="14.42578125" customWidth="1"/>
    <col min="15" max="15" width="14.42578125" bestFit="1" customWidth="1"/>
    <col min="16" max="16" width="15.7109375" style="35" bestFit="1" customWidth="1"/>
  </cols>
  <sheetData>
    <row r="3" spans="1:17" ht="28.5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21" customHeight="1" x14ac:dyDescent="0.25">
      <c r="A4" s="61" t="s">
        <v>99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8" x14ac:dyDescent="0.25">
      <c r="A5" s="67" t="s">
        <v>100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7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9" spans="1:17" ht="25.5" customHeight="1" x14ac:dyDescent="0.25">
      <c r="A9" s="64" t="s">
        <v>66</v>
      </c>
      <c r="B9" s="65" t="s">
        <v>94</v>
      </c>
      <c r="C9" s="65" t="s">
        <v>93</v>
      </c>
      <c r="D9" s="69" t="s">
        <v>91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7" x14ac:dyDescent="0.25">
      <c r="A10" s="64"/>
      <c r="B10" s="72"/>
      <c r="C10" s="72"/>
      <c r="D10" s="10" t="s">
        <v>79</v>
      </c>
      <c r="E10" s="10" t="s">
        <v>80</v>
      </c>
      <c r="F10" s="10" t="s">
        <v>81</v>
      </c>
      <c r="G10" s="10" t="s">
        <v>82</v>
      </c>
      <c r="H10" s="11" t="s">
        <v>83</v>
      </c>
      <c r="I10" s="10" t="s">
        <v>84</v>
      </c>
      <c r="J10" s="11" t="s">
        <v>85</v>
      </c>
      <c r="K10" s="10" t="s">
        <v>86</v>
      </c>
      <c r="L10" s="54" t="s">
        <v>87</v>
      </c>
      <c r="M10" s="10" t="s">
        <v>88</v>
      </c>
      <c r="N10" s="10" t="s">
        <v>89</v>
      </c>
      <c r="O10" s="11" t="s">
        <v>90</v>
      </c>
      <c r="P10" s="10" t="s">
        <v>78</v>
      </c>
    </row>
    <row r="11" spans="1:17" x14ac:dyDescent="0.25">
      <c r="A11" s="1" t="s">
        <v>0</v>
      </c>
      <c r="B11" s="20">
        <f>SUM(B12+B18+B28+B38+B46+B54+B64+B69+B72)</f>
        <v>4088132081</v>
      </c>
      <c r="C11" s="2"/>
      <c r="D11" s="32">
        <f>SUM(D12+D18+D28+D38+D47+D54+D64+D69+D72)</f>
        <v>197615977</v>
      </c>
      <c r="E11" s="32">
        <f t="shared" ref="E11:K11" si="0">SUM(E12+E18+E28+E38+E47+E54+E64+E69+E72)</f>
        <v>216767173</v>
      </c>
      <c r="F11" s="32">
        <f t="shared" si="0"/>
        <v>238108490</v>
      </c>
      <c r="G11" s="32">
        <f t="shared" si="0"/>
        <v>262827051</v>
      </c>
      <c r="H11" s="32">
        <f t="shared" si="0"/>
        <v>196016338</v>
      </c>
      <c r="I11" s="32">
        <f t="shared" si="0"/>
        <v>255849606</v>
      </c>
      <c r="J11" s="32">
        <f t="shared" si="0"/>
        <v>246174175</v>
      </c>
      <c r="K11" s="32">
        <f t="shared" si="0"/>
        <v>257495726</v>
      </c>
      <c r="L11" s="55">
        <f>SUM(L12+L18+L28+L38+L47+L54+L64+L69+L72)</f>
        <v>242159117</v>
      </c>
      <c r="M11" s="55">
        <f>SUM(M12+M18+M28+M38+M47+M54+M64+M69+M72)</f>
        <v>255910036</v>
      </c>
      <c r="N11" s="55">
        <f>SUM(N12+N18+N28+N38+N47+N54+N64+N69+N72)</f>
        <v>294610229</v>
      </c>
      <c r="O11" s="55">
        <f>SUM(O12+O18+O28+O38+O47+O54+O64+O69+O72)</f>
        <v>422039790</v>
      </c>
      <c r="P11" s="2">
        <f>SUM(D11:O11)</f>
        <v>3085573708</v>
      </c>
    </row>
    <row r="12" spans="1:17" x14ac:dyDescent="0.25">
      <c r="A12" s="3" t="s">
        <v>1</v>
      </c>
      <c r="B12" s="20">
        <f>SUM(B13:B17)</f>
        <v>1580969167</v>
      </c>
      <c r="C12" s="4"/>
      <c r="D12" s="32">
        <f>SUM(D13:D17)</f>
        <v>153973414</v>
      </c>
      <c r="E12" s="32">
        <f t="shared" ref="E12:K12" si="1">SUM(E13:E17)</f>
        <v>135065393</v>
      </c>
      <c r="F12" s="32">
        <f t="shared" si="1"/>
        <v>143731568</v>
      </c>
      <c r="G12" s="32">
        <f t="shared" si="1"/>
        <v>140577471</v>
      </c>
      <c r="H12" s="32">
        <f t="shared" si="1"/>
        <v>139492191</v>
      </c>
      <c r="I12" s="32">
        <f t="shared" si="1"/>
        <v>155758326</v>
      </c>
      <c r="J12" s="32">
        <f t="shared" si="1"/>
        <v>145080358</v>
      </c>
      <c r="K12" s="32">
        <f t="shared" si="1"/>
        <v>144862206</v>
      </c>
      <c r="L12" s="55">
        <f>SUM(L13:L17)</f>
        <v>129880118</v>
      </c>
      <c r="M12" s="55">
        <f>SUM(M13:M17)</f>
        <v>124192707</v>
      </c>
      <c r="N12" s="55">
        <f>SUM(N13:N17)</f>
        <v>136909121</v>
      </c>
      <c r="O12" s="55">
        <f>SUM(O13:O17)</f>
        <v>256753271</v>
      </c>
      <c r="P12" s="34">
        <f>SUM(D12:O12)</f>
        <v>1806276144</v>
      </c>
    </row>
    <row r="13" spans="1:17" x14ac:dyDescent="0.25">
      <c r="A13" s="5" t="s">
        <v>2</v>
      </c>
      <c r="B13" s="26">
        <v>1356602544</v>
      </c>
      <c r="C13" s="6"/>
      <c r="D13" s="28">
        <v>134006355</v>
      </c>
      <c r="E13" s="28">
        <v>116485225</v>
      </c>
      <c r="F13" s="28">
        <v>126121395</v>
      </c>
      <c r="G13" s="28">
        <v>120114807</v>
      </c>
      <c r="H13" s="29">
        <v>121703857</v>
      </c>
      <c r="I13" s="29">
        <v>124252816</v>
      </c>
      <c r="J13" s="29">
        <v>141959330</v>
      </c>
      <c r="K13" s="29">
        <v>126964729</v>
      </c>
      <c r="L13" s="30">
        <v>118949538</v>
      </c>
      <c r="M13" s="30">
        <v>106287699</v>
      </c>
      <c r="N13" s="30">
        <v>115586149</v>
      </c>
      <c r="O13" s="30">
        <v>236280176</v>
      </c>
      <c r="P13" s="32">
        <f>SUM(D13:O13)</f>
        <v>1588712076</v>
      </c>
    </row>
    <row r="14" spans="1:17" x14ac:dyDescent="0.25">
      <c r="A14" s="5" t="s">
        <v>3</v>
      </c>
      <c r="B14" s="26">
        <v>39114838</v>
      </c>
      <c r="C14" s="6"/>
      <c r="D14" s="28">
        <v>5053586</v>
      </c>
      <c r="E14" s="28">
        <v>3663487</v>
      </c>
      <c r="F14" s="28">
        <v>2588435</v>
      </c>
      <c r="G14" s="28">
        <v>5829122</v>
      </c>
      <c r="H14" s="29">
        <v>3079137</v>
      </c>
      <c r="I14" s="29">
        <v>3015236</v>
      </c>
      <c r="J14" s="29">
        <v>2089727</v>
      </c>
      <c r="K14" s="29">
        <v>3247647</v>
      </c>
      <c r="L14" s="30">
        <v>2521695</v>
      </c>
      <c r="M14" s="30">
        <v>3138335</v>
      </c>
      <c r="N14" s="30">
        <v>3598031</v>
      </c>
      <c r="O14" s="30">
        <v>3879336</v>
      </c>
      <c r="P14" s="32">
        <f t="shared" ref="P14:P77" si="2">SUM(D14:O14)</f>
        <v>41703774</v>
      </c>
    </row>
    <row r="15" spans="1:17" x14ac:dyDescent="0.25">
      <c r="A15" s="5" t="s">
        <v>4</v>
      </c>
      <c r="B15" s="26">
        <v>15160000</v>
      </c>
      <c r="C15" s="6"/>
      <c r="D15" s="28">
        <v>933051</v>
      </c>
      <c r="E15" s="28">
        <v>703788</v>
      </c>
      <c r="F15" s="28">
        <v>866890</v>
      </c>
      <c r="G15" s="28">
        <v>690278</v>
      </c>
      <c r="H15" s="29">
        <v>860019</v>
      </c>
      <c r="I15" s="29">
        <v>882945</v>
      </c>
      <c r="J15" s="29">
        <v>842526</v>
      </c>
      <c r="K15" s="29">
        <v>757282</v>
      </c>
      <c r="L15" s="30">
        <v>963670</v>
      </c>
      <c r="M15" s="30">
        <v>822543</v>
      </c>
      <c r="N15" s="30">
        <v>3662164</v>
      </c>
      <c r="O15" s="30">
        <v>2439588</v>
      </c>
      <c r="P15" s="32">
        <f t="shared" si="2"/>
        <v>14424744</v>
      </c>
      <c r="Q15" s="12"/>
    </row>
    <row r="16" spans="1:17" x14ac:dyDescent="0.25">
      <c r="A16" s="5" t="s">
        <v>5</v>
      </c>
      <c r="B16" s="27">
        <v>0</v>
      </c>
      <c r="C16" s="6"/>
      <c r="D16" s="28">
        <v>0</v>
      </c>
      <c r="E16" s="28">
        <v>0</v>
      </c>
      <c r="F16" s="28">
        <v>0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2">
        <f t="shared" si="2"/>
        <v>0</v>
      </c>
    </row>
    <row r="17" spans="1:16" x14ac:dyDescent="0.25">
      <c r="A17" s="5" t="s">
        <v>6</v>
      </c>
      <c r="B17" s="27">
        <v>170091785</v>
      </c>
      <c r="C17" s="6"/>
      <c r="D17" s="28">
        <v>13980422</v>
      </c>
      <c r="E17" s="30">
        <v>14212893</v>
      </c>
      <c r="F17" s="28">
        <v>14154848</v>
      </c>
      <c r="G17" s="29">
        <v>13943264</v>
      </c>
      <c r="H17" s="30">
        <v>13849178</v>
      </c>
      <c r="I17" s="30">
        <v>27607329</v>
      </c>
      <c r="J17" s="29">
        <v>188775</v>
      </c>
      <c r="K17" s="29">
        <v>13892548</v>
      </c>
      <c r="L17" s="30">
        <v>7445215</v>
      </c>
      <c r="M17" s="30">
        <v>13944130</v>
      </c>
      <c r="N17" s="30">
        <v>14062777</v>
      </c>
      <c r="O17" s="30">
        <v>14154171</v>
      </c>
      <c r="P17" s="32">
        <f t="shared" si="2"/>
        <v>161435550</v>
      </c>
    </row>
    <row r="18" spans="1:16" x14ac:dyDescent="0.25">
      <c r="A18" s="3" t="s">
        <v>7</v>
      </c>
      <c r="B18" s="20">
        <f>SUM(B19:B27)</f>
        <v>611594367</v>
      </c>
      <c r="C18" s="4"/>
      <c r="D18" s="32">
        <f>SUM(D19:D27)</f>
        <v>10340347</v>
      </c>
      <c r="E18" s="32">
        <f t="shared" ref="E18:O18" si="3">SUM(E19:E27)</f>
        <v>48926610</v>
      </c>
      <c r="F18" s="32">
        <f t="shared" si="3"/>
        <v>51310613</v>
      </c>
      <c r="G18" s="32">
        <f t="shared" si="3"/>
        <v>81079052</v>
      </c>
      <c r="H18" s="32">
        <f t="shared" si="3"/>
        <v>19209071</v>
      </c>
      <c r="I18" s="32">
        <f t="shared" si="3"/>
        <v>55200290</v>
      </c>
      <c r="J18" s="32">
        <f t="shared" si="3"/>
        <v>65245195</v>
      </c>
      <c r="K18" s="32">
        <f t="shared" si="3"/>
        <v>68022522</v>
      </c>
      <c r="L18" s="32">
        <f t="shared" si="3"/>
        <v>68574958</v>
      </c>
      <c r="M18" s="32">
        <f t="shared" si="3"/>
        <v>73179293</v>
      </c>
      <c r="N18" s="32">
        <f t="shared" si="3"/>
        <v>71661414</v>
      </c>
      <c r="O18" s="32">
        <f t="shared" si="3"/>
        <v>71904687</v>
      </c>
      <c r="P18" s="32">
        <f t="shared" si="2"/>
        <v>684654052</v>
      </c>
    </row>
    <row r="19" spans="1:16" x14ac:dyDescent="0.25">
      <c r="A19" s="5" t="s">
        <v>8</v>
      </c>
      <c r="B19" s="27">
        <v>394830294</v>
      </c>
      <c r="C19" s="6"/>
      <c r="D19" s="28">
        <v>593748</v>
      </c>
      <c r="E19" s="28">
        <v>35201968</v>
      </c>
      <c r="F19" s="31">
        <v>36876626</v>
      </c>
      <c r="G19" s="29">
        <v>69243361</v>
      </c>
      <c r="H19" s="30">
        <v>583842</v>
      </c>
      <c r="I19" s="29">
        <v>42020776</v>
      </c>
      <c r="J19" s="29">
        <v>44750706</v>
      </c>
      <c r="K19" s="29">
        <v>47116074</v>
      </c>
      <c r="L19" s="30">
        <v>48002618</v>
      </c>
      <c r="M19" s="30">
        <v>51916586</v>
      </c>
      <c r="N19" s="30">
        <v>56298906</v>
      </c>
      <c r="O19" s="30">
        <v>53582042</v>
      </c>
      <c r="P19" s="32">
        <f t="shared" si="2"/>
        <v>486187253</v>
      </c>
    </row>
    <row r="20" spans="1:16" x14ac:dyDescent="0.25">
      <c r="A20" s="5" t="s">
        <v>9</v>
      </c>
      <c r="B20" s="27">
        <v>11143450</v>
      </c>
      <c r="C20" s="6"/>
      <c r="D20" s="28">
        <v>280999</v>
      </c>
      <c r="E20" s="28">
        <v>132323</v>
      </c>
      <c r="F20" s="31">
        <v>128720</v>
      </c>
      <c r="G20" s="29">
        <v>850842</v>
      </c>
      <c r="H20" s="30">
        <v>1959762</v>
      </c>
      <c r="I20" s="29">
        <v>502598</v>
      </c>
      <c r="J20" s="29">
        <v>38975</v>
      </c>
      <c r="K20" s="29">
        <v>50062</v>
      </c>
      <c r="L20" s="30">
        <v>370489</v>
      </c>
      <c r="M20" s="30">
        <v>178720</v>
      </c>
      <c r="N20" s="30">
        <v>701776</v>
      </c>
      <c r="O20" s="30">
        <v>6009600</v>
      </c>
      <c r="P20" s="32">
        <f t="shared" si="2"/>
        <v>11204866</v>
      </c>
    </row>
    <row r="21" spans="1:16" x14ac:dyDescent="0.25">
      <c r="A21" s="5" t="s">
        <v>10</v>
      </c>
      <c r="B21" s="27">
        <v>5867694</v>
      </c>
      <c r="C21" s="6"/>
      <c r="D21" s="28">
        <v>7574</v>
      </c>
      <c r="E21" s="28">
        <v>13152</v>
      </c>
      <c r="F21" s="31">
        <v>43438</v>
      </c>
      <c r="G21" s="29">
        <v>7123</v>
      </c>
      <c r="H21" s="30">
        <v>11932</v>
      </c>
      <c r="I21" s="29">
        <v>3405</v>
      </c>
      <c r="J21" s="29">
        <v>3858</v>
      </c>
      <c r="K21" s="29">
        <v>10555</v>
      </c>
      <c r="L21" s="30">
        <v>39161</v>
      </c>
      <c r="M21" s="30">
        <v>17305</v>
      </c>
      <c r="N21" s="30">
        <v>18007</v>
      </c>
      <c r="O21" s="30">
        <v>170964</v>
      </c>
      <c r="P21" s="32">
        <f t="shared" si="2"/>
        <v>346474</v>
      </c>
    </row>
    <row r="22" spans="1:16" x14ac:dyDescent="0.25">
      <c r="A22" s="5" t="s">
        <v>11</v>
      </c>
      <c r="B22" s="27">
        <v>3015741</v>
      </c>
      <c r="C22" s="6"/>
      <c r="D22" s="28">
        <v>940</v>
      </c>
      <c r="E22" s="28">
        <v>208500</v>
      </c>
      <c r="F22" s="31">
        <v>580</v>
      </c>
      <c r="G22" s="29">
        <v>503</v>
      </c>
      <c r="H22" s="30">
        <v>187826</v>
      </c>
      <c r="I22" s="29">
        <v>60</v>
      </c>
      <c r="J22" s="29">
        <v>60</v>
      </c>
      <c r="K22" s="29">
        <v>460</v>
      </c>
      <c r="L22" s="30">
        <v>5380</v>
      </c>
      <c r="M22" s="30">
        <v>43880</v>
      </c>
      <c r="N22" s="30">
        <v>36840</v>
      </c>
      <c r="O22" s="30">
        <v>690</v>
      </c>
      <c r="P22" s="32">
        <f t="shared" si="2"/>
        <v>485719</v>
      </c>
    </row>
    <row r="23" spans="1:16" x14ac:dyDescent="0.25">
      <c r="A23" s="5" t="s">
        <v>12</v>
      </c>
      <c r="B23" s="27">
        <v>62450100</v>
      </c>
      <c r="C23" s="6"/>
      <c r="D23" s="28">
        <v>4680232</v>
      </c>
      <c r="E23" s="28">
        <v>6951842</v>
      </c>
      <c r="F23" s="31">
        <v>8953736</v>
      </c>
      <c r="G23" s="29">
        <v>5908995</v>
      </c>
      <c r="H23" s="30">
        <v>11482552</v>
      </c>
      <c r="I23" s="29">
        <v>7276177</v>
      </c>
      <c r="J23" s="29">
        <v>10104402</v>
      </c>
      <c r="K23" s="29">
        <v>7562017</v>
      </c>
      <c r="L23" s="30">
        <v>13571402</v>
      </c>
      <c r="M23" s="30">
        <v>13259831</v>
      </c>
      <c r="N23" s="30">
        <v>8533325</v>
      </c>
      <c r="O23" s="30">
        <v>7450507</v>
      </c>
      <c r="P23" s="32">
        <f t="shared" si="2"/>
        <v>105735018</v>
      </c>
    </row>
    <row r="24" spans="1:16" x14ac:dyDescent="0.25">
      <c r="A24" s="5" t="s">
        <v>13</v>
      </c>
      <c r="B24" s="27">
        <v>10419000</v>
      </c>
      <c r="C24" s="6"/>
      <c r="D24" s="28">
        <v>0</v>
      </c>
      <c r="E24" s="28">
        <v>0</v>
      </c>
      <c r="F24" s="28">
        <v>0</v>
      </c>
      <c r="G24" s="29">
        <v>194384</v>
      </c>
      <c r="H24" s="30">
        <v>971935</v>
      </c>
      <c r="I24" s="29">
        <v>0</v>
      </c>
      <c r="J24" s="29">
        <v>0</v>
      </c>
      <c r="K24" s="29">
        <v>8190924</v>
      </c>
      <c r="L24" s="30">
        <v>0</v>
      </c>
      <c r="M24" s="30">
        <v>0</v>
      </c>
      <c r="N24" s="30">
        <v>931728</v>
      </c>
      <c r="O24" s="30">
        <v>0</v>
      </c>
      <c r="P24" s="32">
        <f t="shared" si="2"/>
        <v>10288971</v>
      </c>
    </row>
    <row r="25" spans="1:16" ht="30" customHeight="1" x14ac:dyDescent="0.25">
      <c r="A25" s="22" t="s">
        <v>101</v>
      </c>
      <c r="B25" s="27">
        <v>27551695</v>
      </c>
      <c r="C25" s="23"/>
      <c r="D25" s="28">
        <v>1095033</v>
      </c>
      <c r="E25" s="28">
        <v>1288628</v>
      </c>
      <c r="F25" s="28">
        <v>1923407</v>
      </c>
      <c r="G25" s="29">
        <v>1144816</v>
      </c>
      <c r="H25" s="30">
        <v>624221</v>
      </c>
      <c r="I25" s="29">
        <v>1215643</v>
      </c>
      <c r="J25" s="29">
        <v>4761302</v>
      </c>
      <c r="K25" s="29">
        <v>1080782</v>
      </c>
      <c r="L25" s="30">
        <v>843070</v>
      </c>
      <c r="M25" s="30">
        <v>3399983</v>
      </c>
      <c r="N25" s="30">
        <v>2058946</v>
      </c>
      <c r="O25" s="30">
        <v>1086464</v>
      </c>
      <c r="P25" s="32">
        <f t="shared" si="2"/>
        <v>20522295</v>
      </c>
    </row>
    <row r="26" spans="1:16" x14ac:dyDescent="0.25">
      <c r="A26" s="5" t="s">
        <v>15</v>
      </c>
      <c r="B26" s="27">
        <v>96316393</v>
      </c>
      <c r="C26" s="6"/>
      <c r="D26" s="28">
        <v>3681821</v>
      </c>
      <c r="E26" s="28">
        <v>5130197</v>
      </c>
      <c r="F26" s="28">
        <v>3384106</v>
      </c>
      <c r="G26" s="29">
        <v>3729028</v>
      </c>
      <c r="H26" s="30">
        <v>3377001</v>
      </c>
      <c r="I26" s="29">
        <v>4117795</v>
      </c>
      <c r="J26" s="29">
        <v>5585892</v>
      </c>
      <c r="K26" s="29">
        <v>4011648</v>
      </c>
      <c r="L26" s="30">
        <v>5742838</v>
      </c>
      <c r="M26" s="30">
        <v>4362988</v>
      </c>
      <c r="N26" s="30">
        <v>3081886</v>
      </c>
      <c r="O26" s="30">
        <v>3604420</v>
      </c>
      <c r="P26" s="32">
        <f t="shared" si="2"/>
        <v>49809620</v>
      </c>
    </row>
    <row r="27" spans="1:16" x14ac:dyDescent="0.25">
      <c r="A27" s="5" t="s">
        <v>16</v>
      </c>
      <c r="B27" s="27">
        <v>0</v>
      </c>
      <c r="C27" s="6"/>
      <c r="D27" s="28">
        <v>0</v>
      </c>
      <c r="E27" s="28">
        <v>0</v>
      </c>
      <c r="F27" s="28">
        <v>0</v>
      </c>
      <c r="G27" s="28">
        <v>0</v>
      </c>
      <c r="H27" s="30">
        <v>10000</v>
      </c>
      <c r="I27" s="29">
        <v>63836</v>
      </c>
      <c r="J27" s="29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2">
        <f t="shared" si="2"/>
        <v>73836</v>
      </c>
    </row>
    <row r="28" spans="1:16" x14ac:dyDescent="0.25">
      <c r="A28" s="3" t="s">
        <v>17</v>
      </c>
      <c r="B28" s="20">
        <f>SUM(B29:B37)</f>
        <v>653997418</v>
      </c>
      <c r="C28" s="4"/>
      <c r="D28" s="32">
        <f>SUM(D29:D37)</f>
        <v>5687358</v>
      </c>
      <c r="E28" s="32">
        <f t="shared" ref="E28:O28" si="4">SUM(E29:E37)</f>
        <v>9545927</v>
      </c>
      <c r="F28" s="32">
        <f t="shared" si="4"/>
        <v>16602406</v>
      </c>
      <c r="G28" s="32">
        <f t="shared" si="4"/>
        <v>9697025</v>
      </c>
      <c r="H28" s="32">
        <f t="shared" si="4"/>
        <v>7747161</v>
      </c>
      <c r="I28" s="32">
        <f t="shared" si="4"/>
        <v>19913254</v>
      </c>
      <c r="J28" s="32">
        <f t="shared" si="4"/>
        <v>6738945</v>
      </c>
      <c r="K28" s="32">
        <f t="shared" si="4"/>
        <v>18065922</v>
      </c>
      <c r="L28" s="32">
        <f t="shared" si="4"/>
        <v>17224985</v>
      </c>
      <c r="M28" s="32">
        <f t="shared" si="4"/>
        <v>31735061</v>
      </c>
      <c r="N28" s="32">
        <f t="shared" si="4"/>
        <v>17031353</v>
      </c>
      <c r="O28" s="32">
        <f t="shared" si="4"/>
        <v>16201888</v>
      </c>
      <c r="P28" s="32">
        <f t="shared" si="2"/>
        <v>176191285</v>
      </c>
    </row>
    <row r="29" spans="1:16" x14ac:dyDescent="0.25">
      <c r="A29" s="5" t="s">
        <v>18</v>
      </c>
      <c r="B29" s="26">
        <v>19997304</v>
      </c>
      <c r="C29" s="6"/>
      <c r="D29" s="28">
        <v>226795</v>
      </c>
      <c r="E29" s="31">
        <v>325299</v>
      </c>
      <c r="F29" s="28">
        <v>245937</v>
      </c>
      <c r="G29" s="28">
        <v>22492</v>
      </c>
      <c r="H29" s="29">
        <v>42887</v>
      </c>
      <c r="I29" s="29">
        <v>585135</v>
      </c>
      <c r="J29" s="29">
        <v>143352</v>
      </c>
      <c r="K29" s="29">
        <v>83637</v>
      </c>
      <c r="L29" s="30">
        <v>200197</v>
      </c>
      <c r="M29" s="30">
        <v>584256</v>
      </c>
      <c r="N29" s="30">
        <v>61484</v>
      </c>
      <c r="O29" s="30">
        <v>301353</v>
      </c>
      <c r="P29" s="32">
        <f t="shared" si="2"/>
        <v>2822824</v>
      </c>
    </row>
    <row r="30" spans="1:16" x14ac:dyDescent="0.25">
      <c r="A30" s="5" t="s">
        <v>19</v>
      </c>
      <c r="B30" s="26">
        <v>24477097</v>
      </c>
      <c r="C30" s="6"/>
      <c r="D30" s="28">
        <v>919</v>
      </c>
      <c r="E30" s="28">
        <v>6571</v>
      </c>
      <c r="F30" s="28">
        <v>1311</v>
      </c>
      <c r="G30" s="28">
        <v>0</v>
      </c>
      <c r="H30" s="29">
        <v>160</v>
      </c>
      <c r="I30" s="29">
        <v>127516</v>
      </c>
      <c r="J30" s="29">
        <v>230</v>
      </c>
      <c r="K30" s="29">
        <v>396</v>
      </c>
      <c r="L30" s="30">
        <v>471035</v>
      </c>
      <c r="M30" s="30">
        <v>21081</v>
      </c>
      <c r="N30" s="30">
        <v>279530</v>
      </c>
      <c r="O30" s="30">
        <v>81302</v>
      </c>
      <c r="P30" s="32">
        <f t="shared" si="2"/>
        <v>990051</v>
      </c>
    </row>
    <row r="31" spans="1:16" x14ac:dyDescent="0.25">
      <c r="A31" s="5" t="s">
        <v>20</v>
      </c>
      <c r="B31" s="26">
        <v>42050537</v>
      </c>
      <c r="C31" s="6"/>
      <c r="D31" s="28">
        <v>164928</v>
      </c>
      <c r="E31" s="31">
        <v>258624</v>
      </c>
      <c r="F31" s="28">
        <v>284588</v>
      </c>
      <c r="G31" s="28">
        <v>375446</v>
      </c>
      <c r="H31" s="29">
        <v>764346</v>
      </c>
      <c r="I31" s="29">
        <v>520631</v>
      </c>
      <c r="J31" s="29">
        <v>402634</v>
      </c>
      <c r="K31" s="29">
        <v>787544</v>
      </c>
      <c r="L31" s="30">
        <v>751931</v>
      </c>
      <c r="M31" s="30">
        <v>31735</v>
      </c>
      <c r="N31" s="30">
        <v>33914</v>
      </c>
      <c r="O31" s="30">
        <v>286206</v>
      </c>
      <c r="P31" s="32">
        <f t="shared" si="2"/>
        <v>4662527</v>
      </c>
    </row>
    <row r="32" spans="1:16" x14ac:dyDescent="0.25">
      <c r="A32" s="5" t="s">
        <v>21</v>
      </c>
      <c r="B32" s="26">
        <v>743505</v>
      </c>
      <c r="C32" s="6"/>
      <c r="D32" s="28">
        <v>960</v>
      </c>
      <c r="E32" s="31">
        <v>0</v>
      </c>
      <c r="F32" s="28">
        <v>0</v>
      </c>
      <c r="G32" s="28">
        <v>0</v>
      </c>
      <c r="H32" s="29">
        <v>0</v>
      </c>
      <c r="I32" s="29">
        <v>885</v>
      </c>
      <c r="J32" s="29">
        <v>0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2">
        <f t="shared" si="2"/>
        <v>1845</v>
      </c>
    </row>
    <row r="33" spans="1:16" x14ac:dyDescent="0.25">
      <c r="A33" s="5" t="s">
        <v>22</v>
      </c>
      <c r="B33" s="26">
        <v>66630262</v>
      </c>
      <c r="C33" s="6"/>
      <c r="D33" s="28">
        <v>265701</v>
      </c>
      <c r="E33" s="31">
        <v>933038</v>
      </c>
      <c r="F33" s="28">
        <v>1722625</v>
      </c>
      <c r="G33" s="28">
        <v>15518</v>
      </c>
      <c r="H33" s="29">
        <v>1348766</v>
      </c>
      <c r="I33" s="29">
        <v>946350</v>
      </c>
      <c r="J33" s="29">
        <v>245210</v>
      </c>
      <c r="K33" s="29">
        <v>1967650</v>
      </c>
      <c r="L33" s="30">
        <v>390647</v>
      </c>
      <c r="M33" s="30">
        <v>692333</v>
      </c>
      <c r="N33" s="30">
        <v>848773</v>
      </c>
      <c r="O33" s="30">
        <v>2242115</v>
      </c>
      <c r="P33" s="32">
        <f t="shared" si="2"/>
        <v>11618726</v>
      </c>
    </row>
    <row r="34" spans="1:16" x14ac:dyDescent="0.25">
      <c r="A34" s="5" t="s">
        <v>23</v>
      </c>
      <c r="B34" s="26">
        <v>134998350</v>
      </c>
      <c r="C34" s="6"/>
      <c r="D34" s="28">
        <v>2119135</v>
      </c>
      <c r="E34" s="30">
        <v>303560</v>
      </c>
      <c r="F34" s="28">
        <v>944361</v>
      </c>
      <c r="G34" s="28">
        <v>1008568</v>
      </c>
      <c r="H34" s="29">
        <v>2241247</v>
      </c>
      <c r="I34" s="29">
        <v>301436</v>
      </c>
      <c r="J34" s="29">
        <v>782918</v>
      </c>
      <c r="K34" s="29">
        <v>76637</v>
      </c>
      <c r="L34" s="30">
        <v>2349909</v>
      </c>
      <c r="M34" s="30">
        <v>783025</v>
      </c>
      <c r="N34" s="30">
        <v>2521547</v>
      </c>
      <c r="O34" s="30">
        <v>4028047</v>
      </c>
      <c r="P34" s="32">
        <f t="shared" si="2"/>
        <v>17460390</v>
      </c>
    </row>
    <row r="35" spans="1:16" x14ac:dyDescent="0.25">
      <c r="A35" s="5" t="s">
        <v>24</v>
      </c>
      <c r="B35" s="26">
        <v>200354414</v>
      </c>
      <c r="C35" s="6"/>
      <c r="D35" s="28">
        <v>2276442</v>
      </c>
      <c r="E35" s="30">
        <v>7321883</v>
      </c>
      <c r="F35" s="28">
        <v>12628995</v>
      </c>
      <c r="G35" s="28">
        <v>8015043</v>
      </c>
      <c r="H35" s="30">
        <v>3057890</v>
      </c>
      <c r="I35" s="29">
        <v>15347958</v>
      </c>
      <c r="J35" s="29">
        <v>4625431</v>
      </c>
      <c r="K35" s="29">
        <v>13829408</v>
      </c>
      <c r="L35" s="30">
        <v>12426750</v>
      </c>
      <c r="M35" s="30">
        <v>28800710</v>
      </c>
      <c r="N35" s="30">
        <v>11830409</v>
      </c>
      <c r="O35" s="30">
        <v>7109987</v>
      </c>
      <c r="P35" s="32">
        <f t="shared" si="2"/>
        <v>127270906</v>
      </c>
    </row>
    <row r="36" spans="1:16" ht="30" x14ac:dyDescent="0.25">
      <c r="A36" s="18" t="s">
        <v>102</v>
      </c>
      <c r="B36" s="27">
        <v>0</v>
      </c>
      <c r="C36" s="6"/>
      <c r="D36" s="28">
        <v>0</v>
      </c>
      <c r="E36" s="31">
        <v>0</v>
      </c>
      <c r="F36" s="28">
        <v>0</v>
      </c>
      <c r="G36" s="28">
        <v>0</v>
      </c>
      <c r="H36" s="29">
        <v>0</v>
      </c>
      <c r="I36" s="29">
        <v>0</v>
      </c>
      <c r="J36" s="29">
        <v>0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2">
        <f t="shared" si="2"/>
        <v>0</v>
      </c>
    </row>
    <row r="37" spans="1:16" x14ac:dyDescent="0.25">
      <c r="A37" s="5" t="s">
        <v>26</v>
      </c>
      <c r="B37" s="26">
        <v>164745949</v>
      </c>
      <c r="C37" s="6"/>
      <c r="D37" s="28">
        <v>632478</v>
      </c>
      <c r="E37" s="31">
        <v>396952</v>
      </c>
      <c r="F37" s="28">
        <v>774589</v>
      </c>
      <c r="G37" s="28">
        <v>259958</v>
      </c>
      <c r="H37" s="29">
        <v>291865</v>
      </c>
      <c r="I37" s="29">
        <v>2083343</v>
      </c>
      <c r="J37" s="29">
        <v>539170</v>
      </c>
      <c r="K37" s="29">
        <v>1320650</v>
      </c>
      <c r="L37" s="30">
        <v>634516</v>
      </c>
      <c r="M37" s="30">
        <v>821921</v>
      </c>
      <c r="N37" s="30">
        <v>1455696</v>
      </c>
      <c r="O37" s="30">
        <v>2152878</v>
      </c>
      <c r="P37" s="32">
        <f t="shared" si="2"/>
        <v>11364016</v>
      </c>
    </row>
    <row r="38" spans="1:16" x14ac:dyDescent="0.25">
      <c r="A38" s="3" t="s">
        <v>27</v>
      </c>
      <c r="B38" s="20">
        <f>SUM(B39:B45)</f>
        <v>71317621</v>
      </c>
      <c r="C38" s="4"/>
      <c r="D38" s="32">
        <f>SUM(D39:D46)</f>
        <v>20753291</v>
      </c>
      <c r="E38" s="32">
        <f t="shared" ref="E38:O38" si="5">SUM(E39:E46)</f>
        <v>17973370</v>
      </c>
      <c r="F38" s="32">
        <f t="shared" si="5"/>
        <v>19953772</v>
      </c>
      <c r="G38" s="32">
        <f t="shared" si="5"/>
        <v>23358194</v>
      </c>
      <c r="H38" s="32">
        <f t="shared" si="5"/>
        <v>22338590</v>
      </c>
      <c r="I38" s="32">
        <f t="shared" si="5"/>
        <v>24013389</v>
      </c>
      <c r="J38" s="32">
        <f t="shared" si="5"/>
        <v>19718093</v>
      </c>
      <c r="K38" s="32">
        <f t="shared" si="5"/>
        <v>23131370</v>
      </c>
      <c r="L38" s="32">
        <f t="shared" si="5"/>
        <v>21744615</v>
      </c>
      <c r="M38" s="32">
        <f t="shared" si="5"/>
        <v>23687927</v>
      </c>
      <c r="N38" s="32">
        <f t="shared" si="5"/>
        <v>41722220</v>
      </c>
      <c r="O38" s="32">
        <f t="shared" si="5"/>
        <v>22439256</v>
      </c>
      <c r="P38" s="32">
        <f t="shared" si="2"/>
        <v>280834087</v>
      </c>
    </row>
    <row r="39" spans="1:16" x14ac:dyDescent="0.25">
      <c r="A39" s="5" t="s">
        <v>28</v>
      </c>
      <c r="B39" s="26">
        <v>65277621</v>
      </c>
      <c r="C39" s="6"/>
      <c r="D39" s="28">
        <v>2128151</v>
      </c>
      <c r="E39" s="31">
        <v>2776152</v>
      </c>
      <c r="F39" s="28">
        <v>3474691</v>
      </c>
      <c r="G39" s="28">
        <v>2312822</v>
      </c>
      <c r="H39" s="29">
        <v>2343610</v>
      </c>
      <c r="I39" s="29">
        <v>2746135</v>
      </c>
      <c r="J39" s="29">
        <v>2912226</v>
      </c>
      <c r="K39" s="29">
        <v>4780366</v>
      </c>
      <c r="L39" s="30">
        <v>3360630</v>
      </c>
      <c r="M39" s="30">
        <v>2870040</v>
      </c>
      <c r="N39" s="30">
        <v>3597489</v>
      </c>
      <c r="O39" s="30">
        <v>3054412</v>
      </c>
      <c r="P39" s="32">
        <f t="shared" si="2"/>
        <v>36356724</v>
      </c>
    </row>
    <row r="40" spans="1:16" x14ac:dyDescent="0.25">
      <c r="A40" s="5" t="s">
        <v>29</v>
      </c>
      <c r="B40" s="26">
        <v>6040000</v>
      </c>
      <c r="C40" s="6"/>
      <c r="D40" s="28">
        <v>0</v>
      </c>
      <c r="E40" s="31">
        <v>0</v>
      </c>
      <c r="F40" s="28">
        <v>25000</v>
      </c>
      <c r="G40" s="28">
        <v>150000</v>
      </c>
      <c r="H40" s="29">
        <v>100000</v>
      </c>
      <c r="I40" s="29">
        <v>0</v>
      </c>
      <c r="J40" s="29">
        <v>256941</v>
      </c>
      <c r="K40" s="29">
        <v>43365</v>
      </c>
      <c r="L40" s="30">
        <v>66281</v>
      </c>
      <c r="M40" s="30">
        <v>90000</v>
      </c>
      <c r="N40" s="30">
        <v>20000</v>
      </c>
      <c r="O40" s="30">
        <v>362980</v>
      </c>
      <c r="P40" s="32">
        <f t="shared" si="2"/>
        <v>1114567</v>
      </c>
    </row>
    <row r="41" spans="1:16" x14ac:dyDescent="0.25">
      <c r="A41" s="5" t="s">
        <v>30</v>
      </c>
      <c r="B41" s="27">
        <v>0</v>
      </c>
      <c r="C41" s="6"/>
      <c r="D41" s="28">
        <v>18625140</v>
      </c>
      <c r="E41" s="31">
        <v>15197218</v>
      </c>
      <c r="F41" s="28">
        <v>16454081</v>
      </c>
      <c r="G41" s="28">
        <v>20895372</v>
      </c>
      <c r="H41" s="29">
        <v>19894980</v>
      </c>
      <c r="I41" s="29">
        <v>21267254</v>
      </c>
      <c r="J41" s="29">
        <v>16548926</v>
      </c>
      <c r="K41" s="29">
        <v>18307639</v>
      </c>
      <c r="L41" s="30">
        <v>18317704</v>
      </c>
      <c r="M41" s="30">
        <v>20727887</v>
      </c>
      <c r="N41" s="30">
        <v>38104731</v>
      </c>
      <c r="O41" s="30">
        <v>19021864</v>
      </c>
      <c r="P41" s="32">
        <f t="shared" si="2"/>
        <v>243362796</v>
      </c>
    </row>
    <row r="42" spans="1:16" x14ac:dyDescent="0.25">
      <c r="A42" s="5" t="s">
        <v>31</v>
      </c>
      <c r="B42" s="27">
        <v>0</v>
      </c>
      <c r="C42" s="6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2">
        <f t="shared" si="2"/>
        <v>0</v>
      </c>
    </row>
    <row r="43" spans="1:16" x14ac:dyDescent="0.25">
      <c r="A43" s="5" t="s">
        <v>32</v>
      </c>
      <c r="B43" s="27">
        <v>0</v>
      </c>
      <c r="C43" s="6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2">
        <f t="shared" si="2"/>
        <v>0</v>
      </c>
    </row>
    <row r="44" spans="1:16" x14ac:dyDescent="0.25">
      <c r="A44" s="5" t="s">
        <v>33</v>
      </c>
      <c r="B44" s="27">
        <v>0</v>
      </c>
      <c r="C44" s="6"/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2">
        <f t="shared" si="2"/>
        <v>0</v>
      </c>
    </row>
    <row r="45" spans="1:16" x14ac:dyDescent="0.25">
      <c r="A45" s="5" t="s">
        <v>34</v>
      </c>
      <c r="B45" s="27">
        <v>0</v>
      </c>
      <c r="C45" s="6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2">
        <f t="shared" si="2"/>
        <v>0</v>
      </c>
    </row>
    <row r="46" spans="1:16" x14ac:dyDescent="0.25">
      <c r="A46" s="5" t="s">
        <v>35</v>
      </c>
      <c r="B46" s="27">
        <f>SUM(B47:B53)</f>
        <v>0</v>
      </c>
      <c r="C46" s="6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2">
        <f t="shared" si="2"/>
        <v>0</v>
      </c>
    </row>
    <row r="47" spans="1:16" x14ac:dyDescent="0.25">
      <c r="A47" s="3" t="s">
        <v>36</v>
      </c>
      <c r="B47" s="27">
        <v>0</v>
      </c>
      <c r="C47" s="4"/>
      <c r="D47" s="32">
        <f>SUM(D48:D53)</f>
        <v>0</v>
      </c>
      <c r="E47" s="32">
        <f t="shared" ref="E47:O47" si="6">SUM(E48:E53)</f>
        <v>0</v>
      </c>
      <c r="F47" s="32">
        <f t="shared" si="6"/>
        <v>0</v>
      </c>
      <c r="G47" s="32">
        <f t="shared" si="6"/>
        <v>0</v>
      </c>
      <c r="H47" s="32">
        <f t="shared" si="6"/>
        <v>0</v>
      </c>
      <c r="I47" s="32">
        <f t="shared" si="6"/>
        <v>0</v>
      </c>
      <c r="J47" s="32">
        <f t="shared" si="6"/>
        <v>0</v>
      </c>
      <c r="K47" s="32">
        <f t="shared" si="6"/>
        <v>0</v>
      </c>
      <c r="L47" s="32">
        <f t="shared" si="6"/>
        <v>0</v>
      </c>
      <c r="M47" s="32">
        <f t="shared" si="6"/>
        <v>0</v>
      </c>
      <c r="N47" s="32">
        <f t="shared" si="6"/>
        <v>0</v>
      </c>
      <c r="O47" s="32">
        <f t="shared" si="6"/>
        <v>0</v>
      </c>
      <c r="P47" s="32">
        <f t="shared" si="2"/>
        <v>0</v>
      </c>
    </row>
    <row r="48" spans="1:16" x14ac:dyDescent="0.25">
      <c r="A48" s="5" t="s">
        <v>37</v>
      </c>
      <c r="B48" s="27">
        <v>0</v>
      </c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2">
        <f t="shared" si="2"/>
        <v>0</v>
      </c>
    </row>
    <row r="49" spans="1:16" x14ac:dyDescent="0.25">
      <c r="A49" s="5" t="s">
        <v>38</v>
      </c>
      <c r="B49" s="27">
        <v>0</v>
      </c>
      <c r="C49" s="6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2">
        <f t="shared" si="2"/>
        <v>0</v>
      </c>
    </row>
    <row r="50" spans="1:16" x14ac:dyDescent="0.25">
      <c r="A50" s="5" t="s">
        <v>39</v>
      </c>
      <c r="B50" s="27">
        <v>0</v>
      </c>
      <c r="C50" s="6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2">
        <f t="shared" si="2"/>
        <v>0</v>
      </c>
    </row>
    <row r="51" spans="1:16" x14ac:dyDescent="0.25">
      <c r="A51" s="5" t="s">
        <v>40</v>
      </c>
      <c r="B51" s="27">
        <v>0</v>
      </c>
      <c r="C51" s="6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2">
        <f t="shared" si="2"/>
        <v>0</v>
      </c>
    </row>
    <row r="52" spans="1:16" x14ac:dyDescent="0.25">
      <c r="A52" s="5" t="s">
        <v>41</v>
      </c>
      <c r="B52" s="27">
        <v>0</v>
      </c>
      <c r="C52" s="6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2">
        <f t="shared" si="2"/>
        <v>0</v>
      </c>
    </row>
    <row r="53" spans="1:16" x14ac:dyDescent="0.25">
      <c r="A53" s="5" t="s">
        <v>42</v>
      </c>
      <c r="B53" s="27">
        <v>0</v>
      </c>
      <c r="C53" s="6"/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2">
        <f t="shared" si="2"/>
        <v>0</v>
      </c>
    </row>
    <row r="54" spans="1:16" x14ac:dyDescent="0.25">
      <c r="A54" s="3" t="s">
        <v>43</v>
      </c>
      <c r="B54" s="20">
        <f>SUM(B55:B63)</f>
        <v>372135940</v>
      </c>
      <c r="C54" s="4"/>
      <c r="D54" s="32">
        <f>SUM(D55:D63)</f>
        <v>2179271</v>
      </c>
      <c r="E54" s="32">
        <f t="shared" ref="E54:O54" si="7">SUM(E55:E63)</f>
        <v>1418752</v>
      </c>
      <c r="F54" s="32">
        <f t="shared" si="7"/>
        <v>2069425</v>
      </c>
      <c r="G54" s="32">
        <f t="shared" si="7"/>
        <v>371748</v>
      </c>
      <c r="H54" s="32">
        <f t="shared" si="7"/>
        <v>5395382</v>
      </c>
      <c r="I54" s="32">
        <f t="shared" si="7"/>
        <v>964347</v>
      </c>
      <c r="J54" s="32">
        <f t="shared" si="7"/>
        <v>1992739</v>
      </c>
      <c r="K54" s="32">
        <f t="shared" si="7"/>
        <v>3413706</v>
      </c>
      <c r="L54" s="32">
        <f t="shared" si="7"/>
        <v>1724983</v>
      </c>
      <c r="M54" s="32">
        <f t="shared" si="7"/>
        <v>3079048</v>
      </c>
      <c r="N54" s="32">
        <f t="shared" si="7"/>
        <v>6585516</v>
      </c>
      <c r="O54" s="32">
        <f t="shared" si="7"/>
        <v>698092</v>
      </c>
      <c r="P54" s="32">
        <f t="shared" si="2"/>
        <v>29893009</v>
      </c>
    </row>
    <row r="55" spans="1:16" x14ac:dyDescent="0.25">
      <c r="A55" s="5" t="s">
        <v>44</v>
      </c>
      <c r="B55" s="26">
        <v>45058254</v>
      </c>
      <c r="C55" s="6"/>
      <c r="D55" s="28">
        <v>34201</v>
      </c>
      <c r="E55" s="31">
        <v>30057</v>
      </c>
      <c r="F55" s="28">
        <v>5390</v>
      </c>
      <c r="G55" s="28">
        <v>2695</v>
      </c>
      <c r="H55" s="29">
        <v>99403</v>
      </c>
      <c r="I55" s="29">
        <v>665016</v>
      </c>
      <c r="J55" s="29">
        <v>178126</v>
      </c>
      <c r="K55" s="29">
        <v>103011</v>
      </c>
      <c r="L55" s="30">
        <v>75520</v>
      </c>
      <c r="M55" s="30">
        <v>118946</v>
      </c>
      <c r="N55" s="30">
        <v>984184</v>
      </c>
      <c r="O55" s="30">
        <v>0</v>
      </c>
      <c r="P55" s="32">
        <f t="shared" si="2"/>
        <v>2296549</v>
      </c>
    </row>
    <row r="56" spans="1:16" x14ac:dyDescent="0.25">
      <c r="A56" s="5" t="s">
        <v>45</v>
      </c>
      <c r="B56" s="26">
        <v>1045881</v>
      </c>
      <c r="C56" s="6"/>
      <c r="D56" s="28">
        <v>0</v>
      </c>
      <c r="E56" s="31">
        <v>0</v>
      </c>
      <c r="F56" s="28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2">
        <f t="shared" si="2"/>
        <v>0</v>
      </c>
    </row>
    <row r="57" spans="1:16" x14ac:dyDescent="0.25">
      <c r="A57" s="5" t="s">
        <v>46</v>
      </c>
      <c r="B57" s="26">
        <v>7985524</v>
      </c>
      <c r="C57" s="6"/>
      <c r="D57" s="28">
        <v>198748</v>
      </c>
      <c r="E57" s="31">
        <v>909465</v>
      </c>
      <c r="F57" s="28">
        <v>0</v>
      </c>
      <c r="G57" s="28">
        <v>0</v>
      </c>
      <c r="H57" s="29">
        <v>0</v>
      </c>
      <c r="I57" s="29">
        <v>0</v>
      </c>
      <c r="J57" s="29">
        <v>0</v>
      </c>
      <c r="K57" s="29">
        <v>0</v>
      </c>
      <c r="L57" s="30">
        <v>538139</v>
      </c>
      <c r="M57" s="30">
        <v>82364</v>
      </c>
      <c r="N57" s="30">
        <v>543374</v>
      </c>
      <c r="O57" s="30">
        <v>0</v>
      </c>
      <c r="P57" s="32">
        <f t="shared" si="2"/>
        <v>2272090</v>
      </c>
    </row>
    <row r="58" spans="1:16" x14ac:dyDescent="0.25">
      <c r="A58" s="5" t="s">
        <v>47</v>
      </c>
      <c r="B58" s="26">
        <v>148493276</v>
      </c>
      <c r="C58" s="6"/>
      <c r="D58" s="28">
        <v>0</v>
      </c>
      <c r="E58" s="31">
        <v>70800</v>
      </c>
      <c r="F58" s="28">
        <v>0</v>
      </c>
      <c r="G58" s="28">
        <v>0</v>
      </c>
      <c r="H58" s="29">
        <v>5148000</v>
      </c>
      <c r="I58" s="29">
        <v>0</v>
      </c>
      <c r="J58" s="29">
        <v>0</v>
      </c>
      <c r="K58" s="29">
        <v>2353000</v>
      </c>
      <c r="L58" s="30">
        <v>0</v>
      </c>
      <c r="M58" s="30">
        <v>0</v>
      </c>
      <c r="N58" s="30">
        <v>21631</v>
      </c>
      <c r="O58" s="30">
        <v>0</v>
      </c>
      <c r="P58" s="32">
        <f t="shared" si="2"/>
        <v>7593431</v>
      </c>
    </row>
    <row r="59" spans="1:16" x14ac:dyDescent="0.25">
      <c r="A59" s="5" t="s">
        <v>48</v>
      </c>
      <c r="B59" s="26">
        <v>143584597</v>
      </c>
      <c r="C59" s="6"/>
      <c r="D59" s="28">
        <v>1782445</v>
      </c>
      <c r="E59" s="31">
        <v>408430</v>
      </c>
      <c r="F59" s="28">
        <v>925535</v>
      </c>
      <c r="G59" s="28">
        <v>1025</v>
      </c>
      <c r="H59" s="29">
        <v>147979</v>
      </c>
      <c r="I59" s="29">
        <v>0</v>
      </c>
      <c r="J59" s="29">
        <v>1443622</v>
      </c>
      <c r="K59" s="29">
        <v>957695</v>
      </c>
      <c r="L59" s="30">
        <v>381324</v>
      </c>
      <c r="M59" s="30">
        <v>1057604</v>
      </c>
      <c r="N59" s="30">
        <v>3174270</v>
      </c>
      <c r="O59" s="30">
        <v>691245</v>
      </c>
      <c r="P59" s="32">
        <f t="shared" si="2"/>
        <v>10971174</v>
      </c>
    </row>
    <row r="60" spans="1:16" x14ac:dyDescent="0.25">
      <c r="A60" s="5" t="s">
        <v>49</v>
      </c>
      <c r="B60" s="26">
        <v>1683000</v>
      </c>
      <c r="C60" s="6"/>
      <c r="D60" s="28">
        <v>0</v>
      </c>
      <c r="E60" s="31">
        <v>0</v>
      </c>
      <c r="F60" s="28">
        <v>0</v>
      </c>
      <c r="G60" s="28">
        <v>0</v>
      </c>
      <c r="H60" s="29">
        <v>0</v>
      </c>
      <c r="I60" s="29">
        <v>0</v>
      </c>
      <c r="J60" s="29">
        <v>0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2">
        <f t="shared" si="2"/>
        <v>0</v>
      </c>
    </row>
    <row r="61" spans="1:16" x14ac:dyDescent="0.25">
      <c r="A61" s="5" t="s">
        <v>50</v>
      </c>
      <c r="B61" s="26">
        <v>0</v>
      </c>
      <c r="C61" s="6"/>
      <c r="D61" s="28">
        <v>0</v>
      </c>
      <c r="E61" s="31">
        <v>0</v>
      </c>
      <c r="F61" s="28">
        <v>0</v>
      </c>
      <c r="G61" s="28">
        <v>0</v>
      </c>
      <c r="H61" s="29">
        <v>0</v>
      </c>
      <c r="I61" s="29">
        <v>0</v>
      </c>
      <c r="J61" s="29">
        <v>0</v>
      </c>
      <c r="K61" s="29">
        <v>0</v>
      </c>
      <c r="L61" s="30">
        <v>0</v>
      </c>
      <c r="M61" s="30">
        <v>0</v>
      </c>
      <c r="N61" s="30">
        <v>0</v>
      </c>
      <c r="O61" s="30">
        <v>0</v>
      </c>
      <c r="P61" s="32">
        <f t="shared" si="2"/>
        <v>0</v>
      </c>
    </row>
    <row r="62" spans="1:16" x14ac:dyDescent="0.25">
      <c r="A62" s="5" t="s">
        <v>51</v>
      </c>
      <c r="B62" s="26">
        <v>24285408</v>
      </c>
      <c r="C62" s="6"/>
      <c r="D62" s="28">
        <v>163877</v>
      </c>
      <c r="E62" s="31">
        <v>0</v>
      </c>
      <c r="F62" s="28">
        <v>0</v>
      </c>
      <c r="G62" s="28">
        <v>368028</v>
      </c>
      <c r="H62" s="29">
        <v>0</v>
      </c>
      <c r="I62" s="29">
        <v>299331</v>
      </c>
      <c r="J62" s="29">
        <v>370991</v>
      </c>
      <c r="K62" s="29">
        <v>0</v>
      </c>
      <c r="L62" s="30">
        <v>0</v>
      </c>
      <c r="M62" s="30">
        <v>1820134</v>
      </c>
      <c r="N62" s="30">
        <v>1862057</v>
      </c>
      <c r="O62" s="30">
        <v>6847</v>
      </c>
      <c r="P62" s="32">
        <f t="shared" si="2"/>
        <v>4891265</v>
      </c>
    </row>
    <row r="63" spans="1:16" x14ac:dyDescent="0.25">
      <c r="A63" s="5" t="s">
        <v>52</v>
      </c>
      <c r="B63" s="27">
        <v>0</v>
      </c>
      <c r="C63" s="6"/>
      <c r="D63" s="28">
        <v>0</v>
      </c>
      <c r="E63" s="31">
        <v>0</v>
      </c>
      <c r="F63" s="28">
        <v>1138500</v>
      </c>
      <c r="G63" s="28">
        <v>0</v>
      </c>
      <c r="H63" s="29">
        <v>0</v>
      </c>
      <c r="I63" s="29">
        <v>0</v>
      </c>
      <c r="J63" s="29">
        <v>0</v>
      </c>
      <c r="K63" s="29">
        <v>0</v>
      </c>
      <c r="L63" s="30">
        <v>730000</v>
      </c>
      <c r="M63" s="30">
        <v>0</v>
      </c>
      <c r="N63" s="30">
        <v>0</v>
      </c>
      <c r="O63" s="30">
        <v>0</v>
      </c>
      <c r="P63" s="32">
        <f t="shared" si="2"/>
        <v>1868500</v>
      </c>
    </row>
    <row r="64" spans="1:16" x14ac:dyDescent="0.25">
      <c r="A64" s="3" t="s">
        <v>53</v>
      </c>
      <c r="B64" s="20">
        <f>SUM(B65:B68)</f>
        <v>798117568</v>
      </c>
      <c r="C64" s="4"/>
      <c r="D64" s="32">
        <f>SUM(D65:D68)</f>
        <v>4682296</v>
      </c>
      <c r="E64" s="32">
        <f t="shared" ref="E64:O64" si="8">SUM(E65:E68)</f>
        <v>3837121</v>
      </c>
      <c r="F64" s="32">
        <f t="shared" si="8"/>
        <v>4440706</v>
      </c>
      <c r="G64" s="32">
        <f t="shared" si="8"/>
        <v>7743561</v>
      </c>
      <c r="H64" s="32">
        <f t="shared" si="8"/>
        <v>1833943</v>
      </c>
      <c r="I64" s="32">
        <f t="shared" si="8"/>
        <v>0</v>
      </c>
      <c r="J64" s="32">
        <f t="shared" si="8"/>
        <v>7398845</v>
      </c>
      <c r="K64" s="32">
        <f t="shared" si="8"/>
        <v>0</v>
      </c>
      <c r="L64" s="32">
        <f t="shared" si="8"/>
        <v>3009458</v>
      </c>
      <c r="M64" s="32">
        <f t="shared" si="8"/>
        <v>36000</v>
      </c>
      <c r="N64" s="32">
        <f t="shared" si="8"/>
        <v>20700605</v>
      </c>
      <c r="O64" s="32">
        <f t="shared" si="8"/>
        <v>54042596</v>
      </c>
      <c r="P64" s="32">
        <f t="shared" si="2"/>
        <v>107725131</v>
      </c>
    </row>
    <row r="65" spans="1:16" x14ac:dyDescent="0.25">
      <c r="A65" s="5" t="s">
        <v>54</v>
      </c>
      <c r="B65" s="26">
        <v>5451068</v>
      </c>
      <c r="C65" s="6"/>
      <c r="D65" s="28">
        <v>0</v>
      </c>
      <c r="E65" s="31">
        <v>0</v>
      </c>
      <c r="F65" s="28">
        <v>0</v>
      </c>
      <c r="G65" s="28">
        <v>0</v>
      </c>
      <c r="H65" s="29">
        <v>0</v>
      </c>
      <c r="I65" s="29">
        <v>0</v>
      </c>
      <c r="J65" s="29">
        <v>0</v>
      </c>
      <c r="K65" s="29">
        <v>0</v>
      </c>
      <c r="L65" s="30">
        <v>3009458</v>
      </c>
      <c r="M65" s="30">
        <v>0</v>
      </c>
      <c r="N65" s="30">
        <v>0</v>
      </c>
      <c r="O65" s="30">
        <v>0</v>
      </c>
      <c r="P65" s="32">
        <f t="shared" si="2"/>
        <v>3009458</v>
      </c>
    </row>
    <row r="66" spans="1:16" x14ac:dyDescent="0.25">
      <c r="A66" s="5" t="s">
        <v>55</v>
      </c>
      <c r="B66" s="26">
        <v>792666500</v>
      </c>
      <c r="C66" s="6"/>
      <c r="D66" s="28">
        <v>4682296</v>
      </c>
      <c r="E66" s="31">
        <v>3837121</v>
      </c>
      <c r="F66" s="28">
        <v>4440706</v>
      </c>
      <c r="G66" s="28">
        <v>7743561</v>
      </c>
      <c r="H66" s="28">
        <v>1833943</v>
      </c>
      <c r="I66" s="29">
        <v>0</v>
      </c>
      <c r="J66" s="29">
        <v>7398845</v>
      </c>
      <c r="K66" s="29">
        <v>0</v>
      </c>
      <c r="L66" s="30">
        <v>0</v>
      </c>
      <c r="M66" s="30">
        <v>36000</v>
      </c>
      <c r="N66" s="30">
        <v>20700605</v>
      </c>
      <c r="O66" s="30">
        <v>54042596</v>
      </c>
      <c r="P66" s="32">
        <f t="shared" si="2"/>
        <v>104715673</v>
      </c>
    </row>
    <row r="67" spans="1:16" x14ac:dyDescent="0.25">
      <c r="A67" s="5" t="s">
        <v>56</v>
      </c>
      <c r="B67" s="27">
        <v>0</v>
      </c>
      <c r="C67" s="6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2">
        <f t="shared" si="2"/>
        <v>0</v>
      </c>
    </row>
    <row r="68" spans="1:16" ht="30" x14ac:dyDescent="0.25">
      <c r="A68" s="18" t="s">
        <v>57</v>
      </c>
      <c r="B68" s="27">
        <v>0</v>
      </c>
      <c r="C68" s="6"/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9">
        <v>0</v>
      </c>
      <c r="L68" s="30">
        <v>0</v>
      </c>
      <c r="M68" s="30">
        <v>0</v>
      </c>
      <c r="N68" s="30">
        <v>0</v>
      </c>
      <c r="O68" s="30">
        <v>0</v>
      </c>
      <c r="P68" s="32">
        <f t="shared" si="2"/>
        <v>0</v>
      </c>
    </row>
    <row r="69" spans="1:16" x14ac:dyDescent="0.25">
      <c r="A69" s="3" t="s">
        <v>58</v>
      </c>
      <c r="B69" s="27">
        <f>SUM(B70:B71)</f>
        <v>0</v>
      </c>
      <c r="C69" s="4"/>
      <c r="D69" s="32">
        <f>SUM(D70:D71)</f>
        <v>0</v>
      </c>
      <c r="E69" s="32">
        <f t="shared" ref="E69:O69" si="9">SUM(E70:E71)</f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2"/>
        <v>0</v>
      </c>
    </row>
    <row r="70" spans="1:16" x14ac:dyDescent="0.25">
      <c r="A70" s="5" t="s">
        <v>59</v>
      </c>
      <c r="B70" s="27">
        <v>0</v>
      </c>
      <c r="C70" s="6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30">
        <v>0</v>
      </c>
      <c r="M70" s="30">
        <v>0</v>
      </c>
      <c r="N70" s="30">
        <v>0</v>
      </c>
      <c r="O70" s="30">
        <v>0</v>
      </c>
      <c r="P70" s="32">
        <f t="shared" si="2"/>
        <v>0</v>
      </c>
    </row>
    <row r="71" spans="1:16" x14ac:dyDescent="0.25">
      <c r="A71" s="5" t="s">
        <v>60</v>
      </c>
      <c r="B71" s="27">
        <v>0</v>
      </c>
      <c r="C71" s="6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30">
        <v>0</v>
      </c>
      <c r="M71" s="30">
        <v>0</v>
      </c>
      <c r="N71" s="30">
        <v>0</v>
      </c>
      <c r="O71" s="30">
        <v>0</v>
      </c>
      <c r="P71" s="32">
        <f t="shared" si="2"/>
        <v>0</v>
      </c>
    </row>
    <row r="72" spans="1:16" x14ac:dyDescent="0.25">
      <c r="A72" s="3" t="s">
        <v>61</v>
      </c>
      <c r="B72" s="27">
        <f>SUM(B73:B75)</f>
        <v>0</v>
      </c>
      <c r="C72" s="4"/>
      <c r="D72" s="32">
        <f>SUM(D73:D75)</f>
        <v>0</v>
      </c>
      <c r="E72" s="32">
        <f t="shared" ref="E72:K72" si="10">SUM(E73:E75)</f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0">
        <v>0</v>
      </c>
      <c r="M72" s="32">
        <f>SUM(M73:M75)</f>
        <v>0</v>
      </c>
      <c r="N72" s="32">
        <f>SUM(N73:N75)</f>
        <v>0</v>
      </c>
      <c r="O72" s="32">
        <f>SUM(O73:O75)</f>
        <v>0</v>
      </c>
      <c r="P72" s="32">
        <f t="shared" si="2"/>
        <v>0</v>
      </c>
    </row>
    <row r="73" spans="1:16" x14ac:dyDescent="0.25">
      <c r="A73" s="5" t="s">
        <v>62</v>
      </c>
      <c r="B73" s="27">
        <v>0</v>
      </c>
      <c r="C73" s="6"/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30">
        <v>0</v>
      </c>
      <c r="M73" s="30">
        <v>0</v>
      </c>
      <c r="N73" s="30">
        <v>0</v>
      </c>
      <c r="O73" s="30">
        <v>0</v>
      </c>
      <c r="P73" s="32">
        <f t="shared" si="2"/>
        <v>0</v>
      </c>
    </row>
    <row r="74" spans="1:16" x14ac:dyDescent="0.25">
      <c r="A74" s="5" t="s">
        <v>63</v>
      </c>
      <c r="B74" s="27">
        <v>0</v>
      </c>
      <c r="C74" s="6"/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30">
        <v>0</v>
      </c>
      <c r="M74" s="30">
        <v>0</v>
      </c>
      <c r="N74" s="30">
        <v>0</v>
      </c>
      <c r="O74" s="30">
        <v>0</v>
      </c>
      <c r="P74" s="32">
        <f t="shared" si="2"/>
        <v>0</v>
      </c>
    </row>
    <row r="75" spans="1:16" x14ac:dyDescent="0.25">
      <c r="A75" s="5" t="s">
        <v>64</v>
      </c>
      <c r="B75" s="26">
        <v>0</v>
      </c>
      <c r="C75" s="6"/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30">
        <v>0</v>
      </c>
      <c r="M75" s="30">
        <v>0</v>
      </c>
      <c r="N75" s="30">
        <v>0</v>
      </c>
      <c r="O75" s="30">
        <v>0</v>
      </c>
      <c r="P75" s="32">
        <f t="shared" si="2"/>
        <v>0</v>
      </c>
    </row>
    <row r="76" spans="1:16" x14ac:dyDescent="0.25">
      <c r="A76" s="1" t="s">
        <v>67</v>
      </c>
      <c r="B76" s="20">
        <v>0</v>
      </c>
      <c r="C76" s="2"/>
      <c r="D76" s="2">
        <f>SUM(D77+D80+D83)</f>
        <v>734424397</v>
      </c>
      <c r="E76" s="2">
        <f t="shared" ref="E76:N76" si="11">SUM(E77+E80+E83)</f>
        <v>4937685</v>
      </c>
      <c r="F76" s="2">
        <f t="shared" si="11"/>
        <v>15002093</v>
      </c>
      <c r="G76" s="2">
        <f t="shared" si="11"/>
        <v>15936559</v>
      </c>
      <c r="H76" s="2">
        <f t="shared" si="11"/>
        <v>9933044</v>
      </c>
      <c r="I76" s="2">
        <f t="shared" si="11"/>
        <v>520906739</v>
      </c>
      <c r="J76" s="32">
        <f t="shared" si="11"/>
        <v>0</v>
      </c>
      <c r="K76" s="32">
        <f t="shared" si="11"/>
        <v>0</v>
      </c>
      <c r="L76" s="32">
        <f t="shared" si="11"/>
        <v>25000</v>
      </c>
      <c r="M76" s="32">
        <f t="shared" si="11"/>
        <v>0</v>
      </c>
      <c r="N76" s="32">
        <f t="shared" si="11"/>
        <v>0</v>
      </c>
      <c r="O76" s="32">
        <f>SUM(O77+O80+O83)</f>
        <v>0</v>
      </c>
      <c r="P76" s="32">
        <f t="shared" si="2"/>
        <v>1301165517</v>
      </c>
    </row>
    <row r="77" spans="1:16" x14ac:dyDescent="0.25">
      <c r="A77" s="3" t="s">
        <v>68</v>
      </c>
      <c r="B77" s="20">
        <f>SUM(B78+B81+B84)</f>
        <v>0</v>
      </c>
      <c r="C77" s="4"/>
      <c r="D77" s="32">
        <f>SUM(D78:D79)</f>
        <v>0</v>
      </c>
      <c r="E77" s="32">
        <f t="shared" ref="E77:N77" si="12">SUM(E78:E79)</f>
        <v>0</v>
      </c>
      <c r="F77" s="32">
        <f t="shared" si="12"/>
        <v>9428232</v>
      </c>
      <c r="G77" s="32">
        <f t="shared" si="12"/>
        <v>15936559</v>
      </c>
      <c r="H77" s="32">
        <f t="shared" si="12"/>
        <v>0</v>
      </c>
      <c r="I77" s="32">
        <f t="shared" si="12"/>
        <v>482553598</v>
      </c>
      <c r="J77" s="32">
        <f t="shared" si="12"/>
        <v>0</v>
      </c>
      <c r="K77" s="32">
        <f t="shared" si="12"/>
        <v>0</v>
      </c>
      <c r="L77" s="32">
        <f t="shared" si="12"/>
        <v>25000</v>
      </c>
      <c r="M77" s="32">
        <f t="shared" si="12"/>
        <v>0</v>
      </c>
      <c r="N77" s="32">
        <f t="shared" si="12"/>
        <v>0</v>
      </c>
      <c r="O77" s="32">
        <f>SUM(O78:O79)</f>
        <v>0</v>
      </c>
      <c r="P77" s="32">
        <f t="shared" si="2"/>
        <v>507943389</v>
      </c>
    </row>
    <row r="78" spans="1:16" x14ac:dyDescent="0.25">
      <c r="A78" s="5" t="s">
        <v>69</v>
      </c>
      <c r="B78" s="20">
        <f>SUM(B79:B80)</f>
        <v>0</v>
      </c>
      <c r="C78" s="6"/>
      <c r="D78" s="28">
        <v>0</v>
      </c>
      <c r="E78" s="28">
        <v>0</v>
      </c>
      <c r="F78" s="28">
        <v>9428232</v>
      </c>
      <c r="G78" s="28">
        <v>15936559</v>
      </c>
      <c r="H78" s="28">
        <v>0</v>
      </c>
      <c r="I78" s="29">
        <v>482553598</v>
      </c>
      <c r="J78" s="28">
        <v>0</v>
      </c>
      <c r="K78" s="28">
        <v>0</v>
      </c>
      <c r="L78" s="30">
        <v>25000</v>
      </c>
      <c r="M78" s="30">
        <v>0</v>
      </c>
      <c r="N78" s="30">
        <v>0</v>
      </c>
      <c r="O78" s="30">
        <v>0</v>
      </c>
      <c r="P78" s="32">
        <f t="shared" ref="P78:P84" si="13">SUM(D78:O78)</f>
        <v>507943389</v>
      </c>
    </row>
    <row r="79" spans="1:16" x14ac:dyDescent="0.25">
      <c r="A79" s="5" t="s">
        <v>70</v>
      </c>
      <c r="B79" s="20">
        <v>0</v>
      </c>
      <c r="C79" s="6"/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30">
        <v>0</v>
      </c>
      <c r="M79" s="30">
        <v>0</v>
      </c>
      <c r="N79" s="30">
        <v>0</v>
      </c>
      <c r="O79" s="30">
        <v>0</v>
      </c>
      <c r="P79" s="32">
        <f t="shared" si="13"/>
        <v>0</v>
      </c>
    </row>
    <row r="80" spans="1:16" x14ac:dyDescent="0.25">
      <c r="A80" s="3" t="s">
        <v>71</v>
      </c>
      <c r="B80" s="20">
        <v>0</v>
      </c>
      <c r="C80" s="4"/>
      <c r="D80" s="33">
        <f>SUM(D81:D82)</f>
        <v>734424397</v>
      </c>
      <c r="E80" s="33">
        <f t="shared" ref="E80:K80" si="14">SUM(E81:E82)</f>
        <v>4937685</v>
      </c>
      <c r="F80" s="33">
        <f t="shared" si="14"/>
        <v>5573861</v>
      </c>
      <c r="G80" s="33">
        <f t="shared" si="14"/>
        <v>0</v>
      </c>
      <c r="H80" s="33">
        <f t="shared" si="14"/>
        <v>9933044</v>
      </c>
      <c r="I80" s="33">
        <f t="shared" si="14"/>
        <v>38353141</v>
      </c>
      <c r="J80" s="33">
        <f t="shared" si="14"/>
        <v>0</v>
      </c>
      <c r="K80" s="33">
        <f t="shared" si="14"/>
        <v>0</v>
      </c>
      <c r="L80" s="30">
        <v>0</v>
      </c>
      <c r="M80" s="33">
        <f>SUM(M81:M82)</f>
        <v>0</v>
      </c>
      <c r="N80" s="33">
        <f>SUM(N81:N82)</f>
        <v>0</v>
      </c>
      <c r="O80" s="33">
        <f>SUM(O81:O82)</f>
        <v>0</v>
      </c>
      <c r="P80" s="32">
        <f t="shared" si="13"/>
        <v>793222128</v>
      </c>
    </row>
    <row r="81" spans="1:16" x14ac:dyDescent="0.25">
      <c r="A81" s="5" t="s">
        <v>72</v>
      </c>
      <c r="B81" s="20">
        <f>SUM(B82:B83)</f>
        <v>0</v>
      </c>
      <c r="C81" s="6"/>
      <c r="D81" s="31">
        <v>734424397</v>
      </c>
      <c r="E81" s="31">
        <v>4937685</v>
      </c>
      <c r="F81" s="31">
        <v>5573861</v>
      </c>
      <c r="G81" s="31">
        <v>0</v>
      </c>
      <c r="H81" s="31">
        <v>9933044</v>
      </c>
      <c r="I81" s="31">
        <v>38353141</v>
      </c>
      <c r="J81" s="28">
        <v>0</v>
      </c>
      <c r="K81" s="28">
        <v>0</v>
      </c>
      <c r="L81" s="30">
        <v>0</v>
      </c>
      <c r="M81" s="30">
        <v>0</v>
      </c>
      <c r="N81" s="30">
        <v>0</v>
      </c>
      <c r="O81" s="30">
        <v>0</v>
      </c>
      <c r="P81" s="32">
        <f t="shared" si="13"/>
        <v>793222128</v>
      </c>
    </row>
    <row r="82" spans="1:16" x14ac:dyDescent="0.25">
      <c r="A82" s="5" t="s">
        <v>73</v>
      </c>
      <c r="B82" s="20">
        <v>0</v>
      </c>
      <c r="C82" s="6"/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L82" s="30">
        <v>0</v>
      </c>
      <c r="M82" s="30">
        <v>0</v>
      </c>
      <c r="N82" s="30">
        <v>0</v>
      </c>
      <c r="O82" s="30">
        <v>0</v>
      </c>
      <c r="P82" s="32">
        <f t="shared" si="13"/>
        <v>0</v>
      </c>
    </row>
    <row r="83" spans="1:16" x14ac:dyDescent="0.25">
      <c r="A83" s="3" t="s">
        <v>74</v>
      </c>
      <c r="B83" s="20">
        <v>0</v>
      </c>
      <c r="C83" s="4"/>
      <c r="D83" s="32">
        <f>SUM(D84)</f>
        <v>0</v>
      </c>
      <c r="E83" s="32">
        <f t="shared" ref="E83:K83" si="15">SUM(E84)</f>
        <v>0</v>
      </c>
      <c r="F83" s="32">
        <f t="shared" si="15"/>
        <v>0</v>
      </c>
      <c r="G83" s="32">
        <f t="shared" si="15"/>
        <v>0</v>
      </c>
      <c r="H83" s="32">
        <f t="shared" si="15"/>
        <v>0</v>
      </c>
      <c r="I83" s="32">
        <f t="shared" si="15"/>
        <v>0</v>
      </c>
      <c r="J83" s="32">
        <f t="shared" si="15"/>
        <v>0</v>
      </c>
      <c r="K83" s="32">
        <f t="shared" si="15"/>
        <v>0</v>
      </c>
      <c r="L83" s="30">
        <v>0</v>
      </c>
      <c r="M83" s="32">
        <f>SUM(M84)</f>
        <v>0</v>
      </c>
      <c r="N83" s="32">
        <f>SUM(N84)</f>
        <v>0</v>
      </c>
      <c r="O83" s="32">
        <f t="shared" ref="O83" si="16">SUM(O84)</f>
        <v>0</v>
      </c>
      <c r="P83" s="32">
        <f t="shared" si="13"/>
        <v>0</v>
      </c>
    </row>
    <row r="84" spans="1:16" x14ac:dyDescent="0.25">
      <c r="A84" s="5" t="s">
        <v>75</v>
      </c>
      <c r="B84" s="20">
        <v>0</v>
      </c>
      <c r="C84" s="6"/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30">
        <v>0</v>
      </c>
      <c r="M84" s="30">
        <v>0</v>
      </c>
      <c r="N84" s="30">
        <v>0</v>
      </c>
      <c r="O84" s="30">
        <v>0</v>
      </c>
      <c r="P84" s="32">
        <f t="shared" si="13"/>
        <v>0</v>
      </c>
    </row>
    <row r="85" spans="1:16" x14ac:dyDescent="0.25">
      <c r="A85" s="9" t="s">
        <v>65</v>
      </c>
      <c r="B85" s="39">
        <f>SUM(B11+B76)</f>
        <v>4088132081</v>
      </c>
      <c r="C85" s="8"/>
      <c r="D85" s="39">
        <f>SUM(D11+D76)</f>
        <v>932040374</v>
      </c>
      <c r="E85" s="39">
        <f t="shared" ref="E85:P85" si="17">SUM(E11+E76)</f>
        <v>221704858</v>
      </c>
      <c r="F85" s="39">
        <f t="shared" si="17"/>
        <v>253110583</v>
      </c>
      <c r="G85" s="39">
        <f t="shared" si="17"/>
        <v>278763610</v>
      </c>
      <c r="H85" s="39">
        <f t="shared" si="17"/>
        <v>205949382</v>
      </c>
      <c r="I85" s="39">
        <f t="shared" si="17"/>
        <v>776756345</v>
      </c>
      <c r="J85" s="39">
        <f t="shared" si="17"/>
        <v>246174175</v>
      </c>
      <c r="K85" s="39">
        <f t="shared" si="17"/>
        <v>257495726</v>
      </c>
      <c r="L85" s="53">
        <f t="shared" si="17"/>
        <v>242184117</v>
      </c>
      <c r="M85" s="8">
        <f t="shared" si="17"/>
        <v>255910036</v>
      </c>
      <c r="N85" s="8">
        <f t="shared" si="17"/>
        <v>294610229</v>
      </c>
      <c r="O85" s="8">
        <f t="shared" si="17"/>
        <v>422039790</v>
      </c>
      <c r="P85" s="39">
        <f t="shared" si="17"/>
        <v>4386739225</v>
      </c>
    </row>
    <row r="86" spans="1:16" s="51" customFormat="1" x14ac:dyDescent="0.25">
      <c r="A86" s="49"/>
      <c r="B86" s="40"/>
      <c r="C86" s="50"/>
      <c r="D86" s="40"/>
      <c r="E86" s="40"/>
      <c r="F86" s="40"/>
      <c r="G86" s="40"/>
      <c r="H86" s="40"/>
      <c r="I86" s="40"/>
      <c r="J86" s="40"/>
      <c r="K86" s="40"/>
      <c r="L86" s="56"/>
      <c r="M86" s="50"/>
      <c r="N86" s="50"/>
      <c r="O86" s="50"/>
      <c r="P86" s="40"/>
    </row>
    <row r="87" spans="1:16" x14ac:dyDescent="0.25">
      <c r="A87" s="5" t="s">
        <v>104</v>
      </c>
      <c r="G87" s="40"/>
      <c r="H87" s="40"/>
      <c r="I87" s="40"/>
      <c r="J87" s="40"/>
      <c r="K87" s="40" t="s">
        <v>111</v>
      </c>
    </row>
    <row r="88" spans="1:16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J88" s="29"/>
      <c r="K88" s="44" t="s">
        <v>107</v>
      </c>
      <c r="L88" s="57"/>
    </row>
    <row r="89" spans="1:16" x14ac:dyDescent="0.25">
      <c r="A89" s="41" t="s">
        <v>112</v>
      </c>
      <c r="B89" s="42"/>
      <c r="D89" s="29"/>
      <c r="E89" s="29"/>
      <c r="F89" s="29"/>
      <c r="G89" s="45"/>
      <c r="H89" s="41"/>
      <c r="I89" s="29"/>
      <c r="J89" s="29"/>
      <c r="K89" s="45" t="s">
        <v>108</v>
      </c>
      <c r="L89" s="58"/>
    </row>
    <row r="90" spans="1:16" x14ac:dyDescent="0.25">
      <c r="A90" s="47" t="s">
        <v>109</v>
      </c>
      <c r="D90" s="29"/>
      <c r="E90" s="29"/>
      <c r="F90" s="29"/>
      <c r="G90" s="29" t="s">
        <v>103</v>
      </c>
      <c r="H90" s="29" t="s">
        <v>103</v>
      </c>
      <c r="I90" s="29"/>
      <c r="J90" s="29"/>
      <c r="K90" s="29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39370078740157483" right="0.11811023622047245" top="0.39370078740157483" bottom="0.3937007874015748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showGridLines="0" topLeftCell="D4" zoomScale="70" zoomScaleNormal="70" workbookViewId="0">
      <selection activeCell="M1" sqref="M1"/>
    </sheetView>
  </sheetViews>
  <sheetFormatPr baseColWidth="10" defaultColWidth="11.42578125" defaultRowHeight="15" x14ac:dyDescent="0.25"/>
  <cols>
    <col min="1" max="1" width="83.42578125" customWidth="1"/>
    <col min="2" max="3" width="20.28515625" customWidth="1"/>
    <col min="4" max="5" width="19.7109375" customWidth="1"/>
    <col min="6" max="6" width="20.28515625" customWidth="1"/>
    <col min="7" max="7" width="20.7109375" customWidth="1"/>
    <col min="8" max="8" width="20.28515625" customWidth="1"/>
    <col min="9" max="9" width="20.7109375" customWidth="1"/>
    <col min="10" max="10" width="20.28515625" style="30" customWidth="1"/>
    <col min="11" max="11" width="20.28515625" customWidth="1"/>
    <col min="12" max="12" width="20.5703125" style="30" customWidth="1"/>
    <col min="13" max="13" width="20.5703125" bestFit="1" customWidth="1"/>
    <col min="14" max="14" width="22.140625" bestFit="1" customWidth="1"/>
  </cols>
  <sheetData>
    <row r="3" spans="1:16" ht="28.5" customHeight="1" x14ac:dyDescent="0.25">
      <c r="A3" s="61" t="s">
        <v>98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7"/>
      <c r="P3" s="17"/>
    </row>
    <row r="4" spans="1:16" ht="21" customHeight="1" x14ac:dyDescent="0.25">
      <c r="A4" s="61" t="s">
        <v>99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7"/>
      <c r="P4" s="17"/>
    </row>
    <row r="5" spans="1:16" ht="18" x14ac:dyDescent="0.25">
      <c r="A5" s="67" t="s">
        <v>100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7"/>
      <c r="P5" s="37"/>
    </row>
    <row r="6" spans="1:16" ht="15.75" customHeight="1" x14ac:dyDescent="0.25">
      <c r="A6" s="62" t="s">
        <v>92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8"/>
      <c r="P6" s="38"/>
    </row>
    <row r="7" spans="1:16" ht="15.75" customHeight="1" x14ac:dyDescent="0.25">
      <c r="A7" s="63" t="s">
        <v>77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38"/>
      <c r="P7" s="38"/>
    </row>
    <row r="9" spans="1:16" ht="23.25" customHeight="1" x14ac:dyDescent="0.25">
      <c r="A9" s="7" t="s">
        <v>66</v>
      </c>
      <c r="B9" s="13" t="s">
        <v>79</v>
      </c>
      <c r="C9" s="13" t="s">
        <v>80</v>
      </c>
      <c r="D9" s="13" t="s">
        <v>81</v>
      </c>
      <c r="E9" s="13" t="s">
        <v>82</v>
      </c>
      <c r="F9" s="14" t="s">
        <v>83</v>
      </c>
      <c r="G9" s="13" t="s">
        <v>84</v>
      </c>
      <c r="H9" s="14" t="s">
        <v>85</v>
      </c>
      <c r="I9" s="13" t="s">
        <v>86</v>
      </c>
      <c r="J9" s="52" t="s">
        <v>87</v>
      </c>
      <c r="K9" s="13" t="s">
        <v>88</v>
      </c>
      <c r="L9" s="52" t="s">
        <v>89</v>
      </c>
      <c r="M9" s="14" t="s">
        <v>90</v>
      </c>
      <c r="N9" s="13" t="s">
        <v>78</v>
      </c>
    </row>
    <row r="10" spans="1:16" x14ac:dyDescent="0.25">
      <c r="A10" s="1" t="s">
        <v>0</v>
      </c>
      <c r="B10" s="2">
        <f>SUM(B11+B17+B27+B37+B46+B53+B63+B68+B71)</f>
        <v>197615977</v>
      </c>
      <c r="C10" s="2">
        <f t="shared" ref="C10:K10" si="0">SUM(C11+C17+C27+C37+C46+C53+C63+C68+C71)</f>
        <v>216767173</v>
      </c>
      <c r="D10" s="2">
        <f t="shared" si="0"/>
        <v>238108490</v>
      </c>
      <c r="E10" s="2">
        <f t="shared" si="0"/>
        <v>262827051</v>
      </c>
      <c r="F10" s="2">
        <f t="shared" si="0"/>
        <v>196016338</v>
      </c>
      <c r="G10" s="2">
        <f t="shared" si="0"/>
        <v>255849606</v>
      </c>
      <c r="H10" s="2">
        <f t="shared" si="0"/>
        <v>295410312</v>
      </c>
      <c r="I10" s="32">
        <f t="shared" si="0"/>
        <v>249820164</v>
      </c>
      <c r="J10" s="32">
        <f t="shared" si="0"/>
        <v>251251340</v>
      </c>
      <c r="K10" s="32">
        <f t="shared" si="0"/>
        <v>260623003</v>
      </c>
      <c r="L10" s="55">
        <f>SUM(L11+L17+L27+L37+L46+L53+L63+L68+L71)</f>
        <v>297050235</v>
      </c>
      <c r="M10" s="55">
        <f>SUM(M11+M17+M27+M37+M46+M53+M63+M68+M71)</f>
        <v>422039790</v>
      </c>
      <c r="N10" s="32">
        <f>SUM(B10:M10)</f>
        <v>3143379479</v>
      </c>
    </row>
    <row r="11" spans="1:16" x14ac:dyDescent="0.25">
      <c r="A11" s="3" t="s">
        <v>1</v>
      </c>
      <c r="B11" s="32">
        <f>SUM(B12:B16)</f>
        <v>153973414</v>
      </c>
      <c r="C11" s="32">
        <f t="shared" ref="C11:K11" si="1">SUM(C12:C16)</f>
        <v>135065393</v>
      </c>
      <c r="D11" s="32">
        <f t="shared" si="1"/>
        <v>143731568</v>
      </c>
      <c r="E11" s="32">
        <f t="shared" si="1"/>
        <v>140577471</v>
      </c>
      <c r="F11" s="32">
        <f t="shared" si="1"/>
        <v>139492191</v>
      </c>
      <c r="G11" s="32">
        <f t="shared" si="1"/>
        <v>155758326</v>
      </c>
      <c r="H11" s="32">
        <f t="shared" si="1"/>
        <v>145102161</v>
      </c>
      <c r="I11" s="32">
        <f t="shared" si="1"/>
        <v>144862206</v>
      </c>
      <c r="J11" s="32">
        <f t="shared" si="1"/>
        <v>141114205</v>
      </c>
      <c r="K11" s="32">
        <f t="shared" si="1"/>
        <v>131500347</v>
      </c>
      <c r="L11" s="55">
        <f>SUM(L12:L16)</f>
        <v>136909121</v>
      </c>
      <c r="M11" s="55">
        <f>SUM(M12:M16)</f>
        <v>256753271</v>
      </c>
      <c r="N11" s="32">
        <f>SUM(B11:M11)</f>
        <v>1824839674</v>
      </c>
    </row>
    <row r="12" spans="1:16" x14ac:dyDescent="0.25">
      <c r="A12" s="5" t="s">
        <v>2</v>
      </c>
      <c r="B12" s="28">
        <v>134006355</v>
      </c>
      <c r="C12" s="28">
        <v>116485225</v>
      </c>
      <c r="D12" s="28">
        <v>126121395</v>
      </c>
      <c r="E12" s="28">
        <v>120114807</v>
      </c>
      <c r="F12" s="29">
        <v>121703857</v>
      </c>
      <c r="G12" s="29">
        <v>124252816</v>
      </c>
      <c r="H12" s="29">
        <v>141959330</v>
      </c>
      <c r="I12" s="29">
        <v>126964729</v>
      </c>
      <c r="J12" s="30">
        <v>123821112</v>
      </c>
      <c r="K12" s="30">
        <v>113531439</v>
      </c>
      <c r="L12" s="30">
        <v>115586149</v>
      </c>
      <c r="M12" s="30">
        <v>236280176</v>
      </c>
      <c r="N12" s="32">
        <f>SUM(B12:M12)</f>
        <v>1600827390</v>
      </c>
    </row>
    <row r="13" spans="1:16" x14ac:dyDescent="0.25">
      <c r="A13" s="5" t="s">
        <v>3</v>
      </c>
      <c r="B13" s="28">
        <v>5053586</v>
      </c>
      <c r="C13" s="28">
        <v>3663487</v>
      </c>
      <c r="D13" s="28">
        <v>2588435</v>
      </c>
      <c r="E13" s="28">
        <v>5829122</v>
      </c>
      <c r="F13" s="29">
        <v>3079137</v>
      </c>
      <c r="G13" s="29">
        <v>3015236</v>
      </c>
      <c r="H13" s="29">
        <v>2089727</v>
      </c>
      <c r="I13" s="29">
        <v>3247647</v>
      </c>
      <c r="J13" s="30">
        <v>2521695</v>
      </c>
      <c r="K13" s="30">
        <v>3138335</v>
      </c>
      <c r="L13" s="30">
        <v>3598031</v>
      </c>
      <c r="M13" s="30">
        <v>3879336</v>
      </c>
      <c r="N13" s="32">
        <f t="shared" ref="N13:N76" si="2">SUM(B13:M13)</f>
        <v>41703774</v>
      </c>
    </row>
    <row r="14" spans="1:16" x14ac:dyDescent="0.25">
      <c r="A14" s="5" t="s">
        <v>4</v>
      </c>
      <c r="B14" s="28">
        <v>933051</v>
      </c>
      <c r="C14" s="28">
        <v>703788</v>
      </c>
      <c r="D14" s="28">
        <v>866890</v>
      </c>
      <c r="E14" s="28">
        <v>690278</v>
      </c>
      <c r="F14" s="29">
        <v>860019</v>
      </c>
      <c r="G14" s="29">
        <v>882945</v>
      </c>
      <c r="H14" s="29">
        <v>864329</v>
      </c>
      <c r="I14" s="29">
        <v>757282</v>
      </c>
      <c r="J14" s="30">
        <v>963670</v>
      </c>
      <c r="K14" s="30">
        <v>886443</v>
      </c>
      <c r="L14" s="30">
        <v>3662164</v>
      </c>
      <c r="M14" s="30">
        <v>2439588</v>
      </c>
      <c r="N14" s="32">
        <f t="shared" si="2"/>
        <v>14510447</v>
      </c>
      <c r="O14" s="12"/>
    </row>
    <row r="15" spans="1:16" x14ac:dyDescent="0.25">
      <c r="A15" s="5" t="s">
        <v>5</v>
      </c>
      <c r="B15" s="28">
        <v>0</v>
      </c>
      <c r="C15" s="28">
        <v>0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30">
        <v>0</v>
      </c>
      <c r="K15" s="30">
        <v>0</v>
      </c>
      <c r="L15" s="30">
        <v>0</v>
      </c>
      <c r="M15" s="30">
        <v>0</v>
      </c>
      <c r="N15" s="32">
        <f t="shared" si="2"/>
        <v>0</v>
      </c>
    </row>
    <row r="16" spans="1:16" x14ac:dyDescent="0.25">
      <c r="A16" s="5" t="s">
        <v>6</v>
      </c>
      <c r="B16" s="28">
        <v>13980422</v>
      </c>
      <c r="C16" s="30">
        <v>14212893</v>
      </c>
      <c r="D16" s="28">
        <v>14154848</v>
      </c>
      <c r="E16" s="29">
        <v>13943264</v>
      </c>
      <c r="F16" s="30">
        <v>13849178</v>
      </c>
      <c r="G16" s="30">
        <v>27607329</v>
      </c>
      <c r="H16" s="29">
        <v>188775</v>
      </c>
      <c r="I16" s="29">
        <v>13892548</v>
      </c>
      <c r="J16" s="30">
        <v>13807728</v>
      </c>
      <c r="K16" s="30">
        <v>13944130</v>
      </c>
      <c r="L16" s="30">
        <v>14062777</v>
      </c>
      <c r="M16" s="30">
        <v>14154171</v>
      </c>
      <c r="N16" s="32">
        <f t="shared" si="2"/>
        <v>167798063</v>
      </c>
    </row>
    <row r="17" spans="1:14" x14ac:dyDescent="0.25">
      <c r="A17" s="3" t="s">
        <v>7</v>
      </c>
      <c r="B17" s="32">
        <f>SUM(B18:B26)</f>
        <v>10340347</v>
      </c>
      <c r="C17" s="32">
        <f t="shared" ref="C17:M17" si="3">SUM(C18:C26)</f>
        <v>48926610</v>
      </c>
      <c r="D17" s="32">
        <f t="shared" si="3"/>
        <v>51310613</v>
      </c>
      <c r="E17" s="32">
        <f t="shared" si="3"/>
        <v>81079052</v>
      </c>
      <c r="F17" s="32">
        <f t="shared" si="3"/>
        <v>19209071</v>
      </c>
      <c r="G17" s="32">
        <f t="shared" si="3"/>
        <v>55200290</v>
      </c>
      <c r="H17" s="32">
        <f t="shared" si="3"/>
        <v>113204429</v>
      </c>
      <c r="I17" s="32">
        <f t="shared" si="3"/>
        <v>69769173</v>
      </c>
      <c r="J17" s="32">
        <f t="shared" si="3"/>
        <v>68546344</v>
      </c>
      <c r="K17" s="32">
        <f t="shared" si="3"/>
        <v>73660303</v>
      </c>
      <c r="L17" s="32">
        <f t="shared" si="3"/>
        <v>73218796</v>
      </c>
      <c r="M17" s="32">
        <f t="shared" si="3"/>
        <v>71904687</v>
      </c>
      <c r="N17" s="32">
        <f t="shared" si="2"/>
        <v>736369715</v>
      </c>
    </row>
    <row r="18" spans="1:14" x14ac:dyDescent="0.25">
      <c r="A18" s="5" t="s">
        <v>8</v>
      </c>
      <c r="B18" s="28">
        <v>593748</v>
      </c>
      <c r="C18" s="28">
        <v>35201968</v>
      </c>
      <c r="D18" s="31">
        <v>36876626</v>
      </c>
      <c r="E18" s="29">
        <v>69243361</v>
      </c>
      <c r="F18" s="30">
        <v>583842</v>
      </c>
      <c r="G18" s="29">
        <v>42020776</v>
      </c>
      <c r="H18" s="29">
        <v>89571920</v>
      </c>
      <c r="I18" s="29">
        <v>47116074</v>
      </c>
      <c r="J18" s="30">
        <v>48002618</v>
      </c>
      <c r="K18" s="30">
        <v>51916586</v>
      </c>
      <c r="L18" s="30">
        <v>56298906</v>
      </c>
      <c r="M18" s="30">
        <v>53582042</v>
      </c>
      <c r="N18" s="32">
        <f t="shared" si="2"/>
        <v>531008467</v>
      </c>
    </row>
    <row r="19" spans="1:14" x14ac:dyDescent="0.25">
      <c r="A19" s="5" t="s">
        <v>9</v>
      </c>
      <c r="B19" s="28">
        <v>280999</v>
      </c>
      <c r="C19" s="28">
        <v>132323</v>
      </c>
      <c r="D19" s="31">
        <v>128720</v>
      </c>
      <c r="E19" s="29">
        <v>850842</v>
      </c>
      <c r="F19" s="30">
        <v>1959762</v>
      </c>
      <c r="G19" s="29">
        <v>502598</v>
      </c>
      <c r="H19" s="29">
        <v>38975</v>
      </c>
      <c r="I19" s="29">
        <v>50062</v>
      </c>
      <c r="J19" s="30">
        <v>370489</v>
      </c>
      <c r="K19" s="30">
        <v>178720</v>
      </c>
      <c r="L19" s="30">
        <v>891776</v>
      </c>
      <c r="M19" s="30">
        <v>6009600</v>
      </c>
      <c r="N19" s="32">
        <f t="shared" si="2"/>
        <v>11394866</v>
      </c>
    </row>
    <row r="20" spans="1:14" x14ac:dyDescent="0.25">
      <c r="A20" s="5" t="s">
        <v>10</v>
      </c>
      <c r="B20" s="28">
        <v>7574</v>
      </c>
      <c r="C20" s="28">
        <v>13152</v>
      </c>
      <c r="D20" s="31">
        <v>43438</v>
      </c>
      <c r="E20" s="29">
        <v>7123</v>
      </c>
      <c r="F20" s="30">
        <v>11932</v>
      </c>
      <c r="G20" s="29">
        <v>3405</v>
      </c>
      <c r="H20" s="29">
        <v>3858</v>
      </c>
      <c r="I20" s="29">
        <v>8079</v>
      </c>
      <c r="J20" s="30">
        <v>39161</v>
      </c>
      <c r="K20" s="30">
        <v>17305</v>
      </c>
      <c r="L20" s="30">
        <v>18007</v>
      </c>
      <c r="M20" s="30">
        <v>170964</v>
      </c>
      <c r="N20" s="32">
        <f t="shared" si="2"/>
        <v>343998</v>
      </c>
    </row>
    <row r="21" spans="1:14" x14ac:dyDescent="0.25">
      <c r="A21" s="5" t="s">
        <v>11</v>
      </c>
      <c r="B21" s="28">
        <v>940</v>
      </c>
      <c r="C21" s="28">
        <v>208500</v>
      </c>
      <c r="D21" s="31">
        <v>580</v>
      </c>
      <c r="E21" s="29">
        <v>503</v>
      </c>
      <c r="F21" s="30">
        <v>187826</v>
      </c>
      <c r="G21" s="29">
        <v>60</v>
      </c>
      <c r="H21" s="29">
        <v>60</v>
      </c>
      <c r="I21" s="29">
        <v>460</v>
      </c>
      <c r="J21" s="30">
        <v>900</v>
      </c>
      <c r="K21" s="30">
        <v>43880</v>
      </c>
      <c r="L21" s="30">
        <v>36840</v>
      </c>
      <c r="M21" s="30">
        <v>690</v>
      </c>
      <c r="N21" s="32">
        <f t="shared" si="2"/>
        <v>481239</v>
      </c>
    </row>
    <row r="22" spans="1:14" x14ac:dyDescent="0.25">
      <c r="A22" s="5" t="s">
        <v>12</v>
      </c>
      <c r="B22" s="28">
        <v>4680232</v>
      </c>
      <c r="C22" s="28">
        <v>6951842</v>
      </c>
      <c r="D22" s="31">
        <v>8953736</v>
      </c>
      <c r="E22" s="29">
        <v>5908995</v>
      </c>
      <c r="F22" s="30">
        <v>11482552</v>
      </c>
      <c r="G22" s="29">
        <v>7276177</v>
      </c>
      <c r="H22" s="29">
        <v>13103575</v>
      </c>
      <c r="I22" s="29">
        <v>8545830</v>
      </c>
      <c r="J22" s="30">
        <v>13571402</v>
      </c>
      <c r="K22" s="30">
        <v>13253341</v>
      </c>
      <c r="L22" s="30">
        <v>9485897</v>
      </c>
      <c r="M22" s="30">
        <v>7450507</v>
      </c>
      <c r="N22" s="32">
        <f t="shared" si="2"/>
        <v>110664086</v>
      </c>
    </row>
    <row r="23" spans="1:14" x14ac:dyDescent="0.25">
      <c r="A23" s="5" t="s">
        <v>13</v>
      </c>
      <c r="B23" s="28">
        <v>0</v>
      </c>
      <c r="C23" s="28">
        <v>0</v>
      </c>
      <c r="D23" s="28">
        <v>0</v>
      </c>
      <c r="E23" s="29">
        <v>194384</v>
      </c>
      <c r="F23" s="30">
        <v>971935</v>
      </c>
      <c r="G23" s="29">
        <v>0</v>
      </c>
      <c r="H23" s="29">
        <v>0</v>
      </c>
      <c r="I23" s="29">
        <v>8190924</v>
      </c>
      <c r="J23" s="30">
        <v>0</v>
      </c>
      <c r="K23" s="30">
        <v>0</v>
      </c>
      <c r="L23" s="30">
        <v>931728</v>
      </c>
      <c r="M23" s="30">
        <v>0</v>
      </c>
      <c r="N23" s="32">
        <f t="shared" si="2"/>
        <v>10288971</v>
      </c>
    </row>
    <row r="24" spans="1:14" ht="30" x14ac:dyDescent="0.25">
      <c r="A24" s="18" t="s">
        <v>14</v>
      </c>
      <c r="B24" s="28">
        <v>1095033</v>
      </c>
      <c r="C24" s="28">
        <v>1288628</v>
      </c>
      <c r="D24" s="28">
        <v>1923407</v>
      </c>
      <c r="E24" s="29">
        <v>1144816</v>
      </c>
      <c r="F24" s="30">
        <v>624221</v>
      </c>
      <c r="G24" s="29">
        <v>1215643</v>
      </c>
      <c r="H24" s="29">
        <v>4788149</v>
      </c>
      <c r="I24" s="29">
        <v>1152909</v>
      </c>
      <c r="J24" s="30">
        <v>843070</v>
      </c>
      <c r="K24" s="30">
        <v>3399983</v>
      </c>
      <c r="L24" s="30">
        <v>2058946</v>
      </c>
      <c r="M24" s="30">
        <v>1086464</v>
      </c>
      <c r="N24" s="32">
        <f t="shared" si="2"/>
        <v>20621269</v>
      </c>
    </row>
    <row r="25" spans="1:14" x14ac:dyDescent="0.25">
      <c r="A25" s="5" t="s">
        <v>15</v>
      </c>
      <c r="B25" s="28">
        <v>3681821</v>
      </c>
      <c r="C25" s="28">
        <v>5130197</v>
      </c>
      <c r="D25" s="28">
        <v>3384106</v>
      </c>
      <c r="E25" s="29">
        <v>3729028</v>
      </c>
      <c r="F25" s="30">
        <v>3377001</v>
      </c>
      <c r="G25" s="29">
        <v>4117795</v>
      </c>
      <c r="H25" s="29">
        <v>5697892</v>
      </c>
      <c r="I25" s="29">
        <v>4704835</v>
      </c>
      <c r="J25" s="30">
        <v>5718704</v>
      </c>
      <c r="K25" s="30">
        <v>4850488</v>
      </c>
      <c r="L25" s="30">
        <v>3496696</v>
      </c>
      <c r="M25" s="30">
        <v>3604420</v>
      </c>
      <c r="N25" s="32">
        <f t="shared" si="2"/>
        <v>51492983</v>
      </c>
    </row>
    <row r="26" spans="1:14" x14ac:dyDescent="0.25">
      <c r="A26" s="5" t="s">
        <v>16</v>
      </c>
      <c r="B26" s="28">
        <v>0</v>
      </c>
      <c r="C26" s="28">
        <v>0</v>
      </c>
      <c r="D26" s="28">
        <v>0</v>
      </c>
      <c r="E26" s="28">
        <v>0</v>
      </c>
      <c r="F26" s="30">
        <v>10000</v>
      </c>
      <c r="G26" s="29">
        <v>63836</v>
      </c>
      <c r="H26" s="29">
        <v>0</v>
      </c>
      <c r="I26" s="29">
        <v>0</v>
      </c>
      <c r="J26" s="30">
        <v>0</v>
      </c>
      <c r="K26" s="30">
        <v>0</v>
      </c>
      <c r="L26" s="30">
        <v>0</v>
      </c>
      <c r="M26" s="30">
        <v>0</v>
      </c>
      <c r="N26" s="32">
        <f t="shared" si="2"/>
        <v>73836</v>
      </c>
    </row>
    <row r="27" spans="1:14" x14ac:dyDescent="0.25">
      <c r="A27" s="3" t="s">
        <v>17</v>
      </c>
      <c r="B27" s="32">
        <f>SUM(B28:B36)</f>
        <v>5687358</v>
      </c>
      <c r="C27" s="32">
        <f t="shared" ref="C27:M27" si="4">SUM(C28:C36)</f>
        <v>9545927</v>
      </c>
      <c r="D27" s="32">
        <f t="shared" si="4"/>
        <v>16602406</v>
      </c>
      <c r="E27" s="32">
        <f t="shared" si="4"/>
        <v>9697025</v>
      </c>
      <c r="F27" s="32">
        <f t="shared" si="4"/>
        <v>7747161</v>
      </c>
      <c r="G27" s="32">
        <f t="shared" si="4"/>
        <v>19913254</v>
      </c>
      <c r="H27" s="32">
        <f t="shared" si="4"/>
        <v>6772537</v>
      </c>
      <c r="I27" s="32">
        <f t="shared" si="4"/>
        <v>7407940</v>
      </c>
      <c r="J27" s="32">
        <f t="shared" si="4"/>
        <v>8239148</v>
      </c>
      <c r="K27" s="32">
        <f t="shared" si="4"/>
        <v>28628049</v>
      </c>
      <c r="L27" s="32">
        <f t="shared" si="4"/>
        <v>17403745</v>
      </c>
      <c r="M27" s="32">
        <f t="shared" si="4"/>
        <v>16201888</v>
      </c>
      <c r="N27" s="32">
        <f t="shared" si="2"/>
        <v>153846438</v>
      </c>
    </row>
    <row r="28" spans="1:14" x14ac:dyDescent="0.25">
      <c r="A28" s="5" t="s">
        <v>18</v>
      </c>
      <c r="B28" s="28">
        <v>226795</v>
      </c>
      <c r="C28" s="31">
        <v>325299</v>
      </c>
      <c r="D28" s="28">
        <v>245937</v>
      </c>
      <c r="E28" s="28">
        <v>22492</v>
      </c>
      <c r="F28" s="29">
        <v>42887</v>
      </c>
      <c r="G28" s="29">
        <v>585135</v>
      </c>
      <c r="H28" s="29">
        <v>150692</v>
      </c>
      <c r="I28" s="29">
        <v>96576</v>
      </c>
      <c r="J28" s="30">
        <v>200197</v>
      </c>
      <c r="K28" s="30">
        <v>546927</v>
      </c>
      <c r="L28" s="30">
        <v>61484</v>
      </c>
      <c r="M28" s="30">
        <v>301353</v>
      </c>
      <c r="N28" s="32">
        <f t="shared" si="2"/>
        <v>2805774</v>
      </c>
    </row>
    <row r="29" spans="1:14" x14ac:dyDescent="0.25">
      <c r="A29" s="5" t="s">
        <v>19</v>
      </c>
      <c r="B29" s="28">
        <v>919</v>
      </c>
      <c r="C29" s="28">
        <v>6571</v>
      </c>
      <c r="D29" s="28">
        <v>1311</v>
      </c>
      <c r="E29" s="28">
        <v>0</v>
      </c>
      <c r="F29" s="29">
        <v>160</v>
      </c>
      <c r="G29" s="29">
        <v>127516</v>
      </c>
      <c r="H29" s="29">
        <v>230</v>
      </c>
      <c r="I29" s="29">
        <v>396</v>
      </c>
      <c r="J29" s="30">
        <v>215</v>
      </c>
      <c r="K29" s="30">
        <v>21081</v>
      </c>
      <c r="L29" s="30">
        <v>329200</v>
      </c>
      <c r="M29" s="30">
        <v>81302</v>
      </c>
      <c r="N29" s="32">
        <f t="shared" si="2"/>
        <v>568901</v>
      </c>
    </row>
    <row r="30" spans="1:14" x14ac:dyDescent="0.25">
      <c r="A30" s="5" t="s">
        <v>20</v>
      </c>
      <c r="B30" s="28">
        <v>164928</v>
      </c>
      <c r="C30" s="31">
        <v>258624</v>
      </c>
      <c r="D30" s="28">
        <v>284588</v>
      </c>
      <c r="E30" s="28">
        <v>375446</v>
      </c>
      <c r="F30" s="29">
        <v>764346</v>
      </c>
      <c r="G30" s="29">
        <v>520631</v>
      </c>
      <c r="H30" s="29">
        <v>402634</v>
      </c>
      <c r="I30" s="29">
        <v>787544</v>
      </c>
      <c r="J30" s="30">
        <v>753395</v>
      </c>
      <c r="K30" s="30">
        <v>31735</v>
      </c>
      <c r="L30" s="30">
        <v>56098</v>
      </c>
      <c r="M30" s="30">
        <v>286206</v>
      </c>
      <c r="N30" s="32">
        <f t="shared" si="2"/>
        <v>4686175</v>
      </c>
    </row>
    <row r="31" spans="1:14" x14ac:dyDescent="0.25">
      <c r="A31" s="5" t="s">
        <v>21</v>
      </c>
      <c r="B31" s="28">
        <v>960</v>
      </c>
      <c r="C31" s="31">
        <v>0</v>
      </c>
      <c r="D31" s="28">
        <v>0</v>
      </c>
      <c r="E31" s="28">
        <v>0</v>
      </c>
      <c r="F31" s="29">
        <v>0</v>
      </c>
      <c r="G31" s="29">
        <v>885</v>
      </c>
      <c r="H31" s="29">
        <v>0</v>
      </c>
      <c r="I31" s="29">
        <v>0</v>
      </c>
      <c r="J31" s="30">
        <v>0</v>
      </c>
      <c r="K31" s="30">
        <v>0</v>
      </c>
      <c r="L31" s="30">
        <v>0</v>
      </c>
      <c r="M31" s="30">
        <v>0</v>
      </c>
      <c r="N31" s="32">
        <f t="shared" si="2"/>
        <v>1845</v>
      </c>
    </row>
    <row r="32" spans="1:14" x14ac:dyDescent="0.25">
      <c r="A32" s="5" t="s">
        <v>22</v>
      </c>
      <c r="B32" s="28">
        <v>265701</v>
      </c>
      <c r="C32" s="31">
        <v>933038</v>
      </c>
      <c r="D32" s="28">
        <v>1722625</v>
      </c>
      <c r="E32" s="28">
        <v>15518</v>
      </c>
      <c r="F32" s="29">
        <v>1348766</v>
      </c>
      <c r="G32" s="29">
        <v>946350</v>
      </c>
      <c r="H32" s="29">
        <v>245210</v>
      </c>
      <c r="I32" s="29">
        <v>1967650</v>
      </c>
      <c r="J32" s="30">
        <v>860003</v>
      </c>
      <c r="K32" s="30">
        <v>692333</v>
      </c>
      <c r="L32" s="30">
        <v>902003</v>
      </c>
      <c r="M32" s="30">
        <v>2242115</v>
      </c>
      <c r="N32" s="32">
        <f t="shared" si="2"/>
        <v>12141312</v>
      </c>
    </row>
    <row r="33" spans="1:14" x14ac:dyDescent="0.25">
      <c r="A33" s="5" t="s">
        <v>23</v>
      </c>
      <c r="B33" s="28">
        <v>2119135</v>
      </c>
      <c r="C33" s="30">
        <v>303560</v>
      </c>
      <c r="D33" s="28">
        <v>944361</v>
      </c>
      <c r="E33" s="28">
        <v>1008568</v>
      </c>
      <c r="F33" s="29">
        <v>2241247</v>
      </c>
      <c r="G33" s="29">
        <v>301436</v>
      </c>
      <c r="H33" s="29">
        <v>804158</v>
      </c>
      <c r="I33" s="29">
        <v>76637</v>
      </c>
      <c r="J33" s="30">
        <v>2352505</v>
      </c>
      <c r="K33" s="30">
        <v>783025</v>
      </c>
      <c r="L33" s="30">
        <v>2542787</v>
      </c>
      <c r="M33" s="30">
        <v>4028047</v>
      </c>
      <c r="N33" s="32">
        <f t="shared" si="2"/>
        <v>17505466</v>
      </c>
    </row>
    <row r="34" spans="1:14" x14ac:dyDescent="0.25">
      <c r="A34" s="5" t="s">
        <v>24</v>
      </c>
      <c r="B34" s="28">
        <v>2276442</v>
      </c>
      <c r="C34" s="30">
        <v>7321883</v>
      </c>
      <c r="D34" s="28">
        <v>12628995</v>
      </c>
      <c r="E34" s="28">
        <v>8015043</v>
      </c>
      <c r="F34" s="30">
        <v>3057890</v>
      </c>
      <c r="G34" s="29">
        <v>15347958</v>
      </c>
      <c r="H34" s="29">
        <v>4630443</v>
      </c>
      <c r="I34" s="29">
        <v>3067951</v>
      </c>
      <c r="J34" s="30">
        <v>3529147</v>
      </c>
      <c r="K34" s="30">
        <v>25731027</v>
      </c>
      <c r="L34" s="30">
        <v>11840409</v>
      </c>
      <c r="M34" s="30">
        <v>7109987</v>
      </c>
      <c r="N34" s="32">
        <f t="shared" si="2"/>
        <v>104557175</v>
      </c>
    </row>
    <row r="35" spans="1:14" ht="34.5" customHeight="1" x14ac:dyDescent="0.25">
      <c r="A35" s="36" t="s">
        <v>25</v>
      </c>
      <c r="B35" s="28">
        <v>0</v>
      </c>
      <c r="C35" s="31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30">
        <v>0</v>
      </c>
      <c r="K35" s="30">
        <v>0</v>
      </c>
      <c r="L35" s="30">
        <v>0</v>
      </c>
      <c r="M35" s="30">
        <v>0</v>
      </c>
      <c r="N35" s="32">
        <f t="shared" si="2"/>
        <v>0</v>
      </c>
    </row>
    <row r="36" spans="1:14" x14ac:dyDescent="0.25">
      <c r="A36" s="5" t="s">
        <v>26</v>
      </c>
      <c r="B36" s="28">
        <v>632478</v>
      </c>
      <c r="C36" s="31">
        <v>396952</v>
      </c>
      <c r="D36" s="28">
        <v>774589</v>
      </c>
      <c r="E36" s="28">
        <v>259958</v>
      </c>
      <c r="F36" s="29">
        <v>291865</v>
      </c>
      <c r="G36" s="29">
        <v>2083343</v>
      </c>
      <c r="H36" s="29">
        <v>539170</v>
      </c>
      <c r="I36" s="29">
        <v>1411186</v>
      </c>
      <c r="J36" s="30">
        <v>543686</v>
      </c>
      <c r="K36" s="30">
        <v>821921</v>
      </c>
      <c r="L36" s="30">
        <v>1671764</v>
      </c>
      <c r="M36" s="30">
        <v>2152878</v>
      </c>
      <c r="N36" s="32">
        <f t="shared" si="2"/>
        <v>11579790</v>
      </c>
    </row>
    <row r="37" spans="1:14" x14ac:dyDescent="0.25">
      <c r="A37" s="3" t="s">
        <v>27</v>
      </c>
      <c r="B37" s="32">
        <f>SUM(B38:B45)</f>
        <v>20753291</v>
      </c>
      <c r="C37" s="32">
        <f t="shared" ref="C37:M37" si="5">SUM(C38:C45)</f>
        <v>17973370</v>
      </c>
      <c r="D37" s="32">
        <f t="shared" si="5"/>
        <v>19953772</v>
      </c>
      <c r="E37" s="32">
        <f t="shared" si="5"/>
        <v>23358194</v>
      </c>
      <c r="F37" s="32">
        <f t="shared" si="5"/>
        <v>22338590</v>
      </c>
      <c r="G37" s="32">
        <f t="shared" si="5"/>
        <v>24013389</v>
      </c>
      <c r="H37" s="32">
        <f t="shared" si="5"/>
        <v>20201084</v>
      </c>
      <c r="I37" s="32">
        <f t="shared" si="5"/>
        <v>24367139</v>
      </c>
      <c r="J37" s="32">
        <f t="shared" si="5"/>
        <v>21744615</v>
      </c>
      <c r="K37" s="32">
        <f t="shared" si="5"/>
        <v>23719256</v>
      </c>
      <c r="L37" s="32">
        <f t="shared" si="5"/>
        <v>42232452</v>
      </c>
      <c r="M37" s="32">
        <f t="shared" si="5"/>
        <v>22439256</v>
      </c>
      <c r="N37" s="32">
        <f t="shared" si="2"/>
        <v>283094408</v>
      </c>
    </row>
    <row r="38" spans="1:14" x14ac:dyDescent="0.25">
      <c r="A38" s="5" t="s">
        <v>28</v>
      </c>
      <c r="B38" s="28">
        <v>2128151</v>
      </c>
      <c r="C38" s="31">
        <v>2776152</v>
      </c>
      <c r="D38" s="28">
        <v>3474691</v>
      </c>
      <c r="E38" s="28">
        <v>2312822</v>
      </c>
      <c r="F38" s="29">
        <v>2343610</v>
      </c>
      <c r="G38" s="29">
        <v>2746135</v>
      </c>
      <c r="H38" s="29">
        <v>2923436</v>
      </c>
      <c r="I38" s="29">
        <v>6016135</v>
      </c>
      <c r="J38" s="30">
        <v>3360630</v>
      </c>
      <c r="K38" s="30">
        <v>2901369</v>
      </c>
      <c r="L38" s="30">
        <v>3597489</v>
      </c>
      <c r="M38" s="30">
        <v>3054412</v>
      </c>
      <c r="N38" s="32">
        <f t="shared" si="2"/>
        <v>37635032</v>
      </c>
    </row>
    <row r="39" spans="1:14" x14ac:dyDescent="0.25">
      <c r="A39" s="5" t="s">
        <v>29</v>
      </c>
      <c r="B39" s="28">
        <v>0</v>
      </c>
      <c r="C39" s="31">
        <v>0</v>
      </c>
      <c r="D39" s="28">
        <v>25000</v>
      </c>
      <c r="E39" s="28">
        <v>150000</v>
      </c>
      <c r="F39" s="29">
        <v>100000</v>
      </c>
      <c r="G39" s="29">
        <v>0</v>
      </c>
      <c r="H39" s="29">
        <v>256941</v>
      </c>
      <c r="I39" s="29">
        <v>43365</v>
      </c>
      <c r="J39" s="30">
        <v>66281</v>
      </c>
      <c r="K39" s="30">
        <v>90000</v>
      </c>
      <c r="L39" s="30">
        <v>20000</v>
      </c>
      <c r="M39" s="30">
        <v>362980</v>
      </c>
      <c r="N39" s="32">
        <f t="shared" si="2"/>
        <v>1114567</v>
      </c>
    </row>
    <row r="40" spans="1:14" x14ac:dyDescent="0.25">
      <c r="A40" s="5" t="s">
        <v>30</v>
      </c>
      <c r="B40" s="28">
        <v>18625140</v>
      </c>
      <c r="C40" s="31">
        <v>15197218</v>
      </c>
      <c r="D40" s="28">
        <v>16454081</v>
      </c>
      <c r="E40" s="28">
        <v>20895372</v>
      </c>
      <c r="F40" s="29">
        <v>19894980</v>
      </c>
      <c r="G40" s="29">
        <v>21267254</v>
      </c>
      <c r="H40" s="29">
        <v>17020707</v>
      </c>
      <c r="I40" s="29">
        <v>18307639</v>
      </c>
      <c r="J40" s="30">
        <v>18317704</v>
      </c>
      <c r="K40" s="30">
        <v>20727887</v>
      </c>
      <c r="L40" s="30">
        <v>38614963</v>
      </c>
      <c r="M40" s="30">
        <v>19021864</v>
      </c>
      <c r="N40" s="32">
        <f t="shared" si="2"/>
        <v>244344809</v>
      </c>
    </row>
    <row r="41" spans="1:14" x14ac:dyDescent="0.25">
      <c r="A41" s="5" t="s">
        <v>31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2">
        <f t="shared" si="2"/>
        <v>0</v>
      </c>
    </row>
    <row r="42" spans="1:14" x14ac:dyDescent="0.25">
      <c r="A42" s="5" t="s">
        <v>32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2">
        <f t="shared" si="2"/>
        <v>0</v>
      </c>
    </row>
    <row r="43" spans="1:14" x14ac:dyDescent="0.25">
      <c r="A43" s="5" t="s">
        <v>33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2">
        <f t="shared" si="2"/>
        <v>0</v>
      </c>
    </row>
    <row r="44" spans="1:14" x14ac:dyDescent="0.25">
      <c r="A44" s="5" t="s">
        <v>34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2">
        <f t="shared" si="2"/>
        <v>0</v>
      </c>
    </row>
    <row r="45" spans="1:14" x14ac:dyDescent="0.25">
      <c r="A45" s="5" t="s">
        <v>35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2">
        <f t="shared" si="2"/>
        <v>0</v>
      </c>
    </row>
    <row r="46" spans="1:14" x14ac:dyDescent="0.25">
      <c r="A46" s="3" t="s">
        <v>36</v>
      </c>
      <c r="B46" s="32">
        <f>SUM(B47:B52)</f>
        <v>0</v>
      </c>
      <c r="C46" s="32">
        <f t="shared" ref="C46:M46" si="6">SUM(C47:C52)</f>
        <v>0</v>
      </c>
      <c r="D46" s="32">
        <f t="shared" si="6"/>
        <v>0</v>
      </c>
      <c r="E46" s="32">
        <f t="shared" si="6"/>
        <v>0</v>
      </c>
      <c r="F46" s="32">
        <f t="shared" si="6"/>
        <v>0</v>
      </c>
      <c r="G46" s="32">
        <f t="shared" si="6"/>
        <v>0</v>
      </c>
      <c r="H46" s="32">
        <f t="shared" si="6"/>
        <v>0</v>
      </c>
      <c r="I46" s="32">
        <f t="shared" si="6"/>
        <v>0</v>
      </c>
      <c r="J46" s="32">
        <f t="shared" si="6"/>
        <v>0</v>
      </c>
      <c r="K46" s="32">
        <f t="shared" si="6"/>
        <v>0</v>
      </c>
      <c r="L46" s="32">
        <f t="shared" si="6"/>
        <v>0</v>
      </c>
      <c r="M46" s="32">
        <f t="shared" si="6"/>
        <v>0</v>
      </c>
      <c r="N46" s="32">
        <f t="shared" si="2"/>
        <v>0</v>
      </c>
    </row>
    <row r="47" spans="1:14" x14ac:dyDescent="0.25">
      <c r="A47" s="5" t="s">
        <v>37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2">
        <f t="shared" si="2"/>
        <v>0</v>
      </c>
    </row>
    <row r="48" spans="1:14" x14ac:dyDescent="0.25">
      <c r="A48" s="5" t="s">
        <v>38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2">
        <f t="shared" si="2"/>
        <v>0</v>
      </c>
    </row>
    <row r="49" spans="1:14" x14ac:dyDescent="0.25">
      <c r="A49" s="5" t="s">
        <v>39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2">
        <f t="shared" si="2"/>
        <v>0</v>
      </c>
    </row>
    <row r="50" spans="1:14" x14ac:dyDescent="0.25">
      <c r="A50" s="5" t="s">
        <v>40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2">
        <f t="shared" si="2"/>
        <v>0</v>
      </c>
    </row>
    <row r="51" spans="1:14" x14ac:dyDescent="0.25">
      <c r="A51" s="5" t="s">
        <v>41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2">
        <f t="shared" si="2"/>
        <v>0</v>
      </c>
    </row>
    <row r="52" spans="1:14" x14ac:dyDescent="0.25">
      <c r="A52" s="5" t="s">
        <v>42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2">
        <f t="shared" si="2"/>
        <v>0</v>
      </c>
    </row>
    <row r="53" spans="1:14" x14ac:dyDescent="0.25">
      <c r="A53" s="3" t="s">
        <v>43</v>
      </c>
      <c r="B53" s="32">
        <f>SUM(B54:B62)</f>
        <v>2179271</v>
      </c>
      <c r="C53" s="32">
        <f t="shared" ref="C53:M53" si="7">SUM(C54:C62)</f>
        <v>1418752</v>
      </c>
      <c r="D53" s="32">
        <f t="shared" si="7"/>
        <v>2069425</v>
      </c>
      <c r="E53" s="32">
        <f t="shared" si="7"/>
        <v>371748</v>
      </c>
      <c r="F53" s="32">
        <f t="shared" si="7"/>
        <v>5395382</v>
      </c>
      <c r="G53" s="32">
        <f t="shared" si="7"/>
        <v>964347</v>
      </c>
      <c r="H53" s="32">
        <f t="shared" si="7"/>
        <v>1992739</v>
      </c>
      <c r="I53" s="32">
        <f t="shared" si="7"/>
        <v>3413706</v>
      </c>
      <c r="J53" s="32">
        <f t="shared" si="7"/>
        <v>1718257</v>
      </c>
      <c r="K53" s="32">
        <f t="shared" si="7"/>
        <v>3079048</v>
      </c>
      <c r="L53" s="32">
        <f t="shared" si="7"/>
        <v>6585516</v>
      </c>
      <c r="M53" s="32">
        <f t="shared" si="7"/>
        <v>698092</v>
      </c>
      <c r="N53" s="32">
        <f t="shared" si="2"/>
        <v>29886283</v>
      </c>
    </row>
    <row r="54" spans="1:14" x14ac:dyDescent="0.25">
      <c r="A54" s="5" t="s">
        <v>44</v>
      </c>
      <c r="B54" s="28">
        <v>34201</v>
      </c>
      <c r="C54" s="31">
        <v>30057</v>
      </c>
      <c r="D54" s="28">
        <v>5390</v>
      </c>
      <c r="E54" s="28">
        <v>2695</v>
      </c>
      <c r="F54" s="29">
        <v>99403</v>
      </c>
      <c r="G54" s="29">
        <v>665016</v>
      </c>
      <c r="H54" s="29">
        <v>178126</v>
      </c>
      <c r="I54" s="29">
        <v>103011</v>
      </c>
      <c r="J54" s="30">
        <v>75520</v>
      </c>
      <c r="K54" s="30">
        <v>118946</v>
      </c>
      <c r="L54" s="30">
        <v>984184</v>
      </c>
      <c r="M54" s="30">
        <v>0</v>
      </c>
      <c r="N54" s="32">
        <f t="shared" si="2"/>
        <v>2296549</v>
      </c>
    </row>
    <row r="55" spans="1:14" x14ac:dyDescent="0.25">
      <c r="A55" s="5" t="s">
        <v>45</v>
      </c>
      <c r="B55" s="28">
        <v>0</v>
      </c>
      <c r="C55" s="31">
        <v>0</v>
      </c>
      <c r="D55" s="28">
        <v>0</v>
      </c>
      <c r="E55" s="28">
        <v>0</v>
      </c>
      <c r="F55" s="29">
        <v>0</v>
      </c>
      <c r="G55" s="29">
        <v>0</v>
      </c>
      <c r="H55" s="29">
        <v>0</v>
      </c>
      <c r="I55" s="29">
        <v>0</v>
      </c>
      <c r="J55" s="30">
        <v>0</v>
      </c>
      <c r="K55" s="30">
        <v>0</v>
      </c>
      <c r="L55" s="30">
        <v>0</v>
      </c>
      <c r="M55" s="30">
        <v>0</v>
      </c>
      <c r="N55" s="32">
        <f t="shared" si="2"/>
        <v>0</v>
      </c>
    </row>
    <row r="56" spans="1:14" x14ac:dyDescent="0.25">
      <c r="A56" s="5" t="s">
        <v>46</v>
      </c>
      <c r="B56" s="28">
        <v>198748</v>
      </c>
      <c r="C56" s="31">
        <v>909465</v>
      </c>
      <c r="D56" s="28">
        <v>0</v>
      </c>
      <c r="E56" s="28">
        <v>0</v>
      </c>
      <c r="F56" s="29">
        <v>0</v>
      </c>
      <c r="G56" s="29">
        <v>0</v>
      </c>
      <c r="H56" s="29">
        <v>0</v>
      </c>
      <c r="I56" s="29">
        <v>0</v>
      </c>
      <c r="J56" s="30">
        <v>538139</v>
      </c>
      <c r="K56" s="30">
        <v>82364</v>
      </c>
      <c r="L56" s="30">
        <v>543374</v>
      </c>
      <c r="M56" s="30">
        <v>0</v>
      </c>
      <c r="N56" s="32">
        <f t="shared" si="2"/>
        <v>2272090</v>
      </c>
    </row>
    <row r="57" spans="1:14" x14ac:dyDescent="0.25">
      <c r="A57" s="5" t="s">
        <v>47</v>
      </c>
      <c r="B57" s="28">
        <v>0</v>
      </c>
      <c r="C57" s="31">
        <v>70800</v>
      </c>
      <c r="D57" s="28">
        <v>0</v>
      </c>
      <c r="E57" s="28">
        <v>0</v>
      </c>
      <c r="F57" s="29">
        <v>5148000</v>
      </c>
      <c r="G57" s="29">
        <v>0</v>
      </c>
      <c r="H57" s="29">
        <v>0</v>
      </c>
      <c r="I57" s="29">
        <v>2353000</v>
      </c>
      <c r="J57" s="30">
        <v>0</v>
      </c>
      <c r="K57" s="30">
        <v>0</v>
      </c>
      <c r="L57" s="30">
        <v>21631</v>
      </c>
      <c r="M57" s="30">
        <v>0</v>
      </c>
      <c r="N57" s="32">
        <f t="shared" si="2"/>
        <v>7593431</v>
      </c>
    </row>
    <row r="58" spans="1:14" x14ac:dyDescent="0.25">
      <c r="A58" s="5" t="s">
        <v>48</v>
      </c>
      <c r="B58" s="28">
        <v>1782445</v>
      </c>
      <c r="C58" s="31">
        <v>408430</v>
      </c>
      <c r="D58" s="28">
        <v>925535</v>
      </c>
      <c r="E58" s="28">
        <v>1025</v>
      </c>
      <c r="F58" s="29">
        <v>147979</v>
      </c>
      <c r="G58" s="29">
        <v>0</v>
      </c>
      <c r="H58" s="29">
        <v>1443622</v>
      </c>
      <c r="I58" s="29">
        <v>957695</v>
      </c>
      <c r="J58" s="30">
        <v>374598</v>
      </c>
      <c r="K58" s="30">
        <v>1057604</v>
      </c>
      <c r="L58" s="30">
        <v>3174270</v>
      </c>
      <c r="M58" s="30">
        <v>691245</v>
      </c>
      <c r="N58" s="32">
        <f t="shared" si="2"/>
        <v>10964448</v>
      </c>
    </row>
    <row r="59" spans="1:14" x14ac:dyDescent="0.25">
      <c r="A59" s="5" t="s">
        <v>49</v>
      </c>
      <c r="B59" s="28">
        <v>0</v>
      </c>
      <c r="C59" s="31">
        <v>0</v>
      </c>
      <c r="D59" s="28">
        <v>0</v>
      </c>
      <c r="E59" s="28">
        <v>0</v>
      </c>
      <c r="F59" s="29">
        <v>0</v>
      </c>
      <c r="G59" s="29">
        <v>0</v>
      </c>
      <c r="H59" s="29">
        <v>0</v>
      </c>
      <c r="I59" s="29">
        <v>0</v>
      </c>
      <c r="J59" s="30">
        <v>0</v>
      </c>
      <c r="K59" s="30">
        <v>0</v>
      </c>
      <c r="L59" s="30">
        <v>0</v>
      </c>
      <c r="M59" s="30">
        <v>0</v>
      </c>
      <c r="N59" s="32">
        <f t="shared" si="2"/>
        <v>0</v>
      </c>
    </row>
    <row r="60" spans="1:14" x14ac:dyDescent="0.25">
      <c r="A60" s="5" t="s">
        <v>50</v>
      </c>
      <c r="B60" s="28">
        <v>0</v>
      </c>
      <c r="C60" s="31">
        <v>0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30">
        <v>0</v>
      </c>
      <c r="K60" s="30">
        <v>0</v>
      </c>
      <c r="L60" s="30">
        <v>0</v>
      </c>
      <c r="M60" s="30">
        <v>0</v>
      </c>
      <c r="N60" s="32">
        <f t="shared" si="2"/>
        <v>0</v>
      </c>
    </row>
    <row r="61" spans="1:14" x14ac:dyDescent="0.25">
      <c r="A61" s="5" t="s">
        <v>51</v>
      </c>
      <c r="B61" s="28">
        <v>163877</v>
      </c>
      <c r="C61" s="31">
        <v>0</v>
      </c>
      <c r="D61" s="28">
        <v>0</v>
      </c>
      <c r="E61" s="28">
        <v>368028</v>
      </c>
      <c r="F61" s="29">
        <v>0</v>
      </c>
      <c r="G61" s="29">
        <v>299331</v>
      </c>
      <c r="H61" s="29">
        <v>370991</v>
      </c>
      <c r="I61" s="29">
        <v>0</v>
      </c>
      <c r="J61" s="30">
        <v>0</v>
      </c>
      <c r="K61" s="30">
        <v>1820134</v>
      </c>
      <c r="L61" s="30">
        <v>1862057</v>
      </c>
      <c r="M61" s="30">
        <v>6847</v>
      </c>
      <c r="N61" s="32">
        <f t="shared" si="2"/>
        <v>4891265</v>
      </c>
    </row>
    <row r="62" spans="1:14" x14ac:dyDescent="0.25">
      <c r="A62" s="5" t="s">
        <v>52</v>
      </c>
      <c r="B62" s="28">
        <v>0</v>
      </c>
      <c r="C62" s="31">
        <v>0</v>
      </c>
      <c r="D62" s="28">
        <v>1138500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30">
        <v>730000</v>
      </c>
      <c r="K62" s="30">
        <v>0</v>
      </c>
      <c r="L62" s="30">
        <v>0</v>
      </c>
      <c r="M62" s="30">
        <v>0</v>
      </c>
      <c r="N62" s="32">
        <f t="shared" si="2"/>
        <v>1868500</v>
      </c>
    </row>
    <row r="63" spans="1:14" x14ac:dyDescent="0.25">
      <c r="A63" s="3" t="s">
        <v>53</v>
      </c>
      <c r="B63" s="32">
        <f>SUM(B64:B67)</f>
        <v>4682296</v>
      </c>
      <c r="C63" s="32">
        <f t="shared" ref="C63:M63" si="8">SUM(C64:C67)</f>
        <v>3837121</v>
      </c>
      <c r="D63" s="32">
        <f t="shared" si="8"/>
        <v>4440706</v>
      </c>
      <c r="E63" s="32">
        <f t="shared" si="8"/>
        <v>7743561</v>
      </c>
      <c r="F63" s="32">
        <f t="shared" si="8"/>
        <v>1833943</v>
      </c>
      <c r="G63" s="32">
        <f t="shared" si="8"/>
        <v>0</v>
      </c>
      <c r="H63" s="32">
        <f t="shared" si="8"/>
        <v>8137362</v>
      </c>
      <c r="I63" s="32">
        <f t="shared" si="8"/>
        <v>0</v>
      </c>
      <c r="J63" s="32">
        <f t="shared" si="8"/>
        <v>9888771</v>
      </c>
      <c r="K63" s="32">
        <f t="shared" si="8"/>
        <v>36000</v>
      </c>
      <c r="L63" s="32">
        <f t="shared" si="8"/>
        <v>20700605</v>
      </c>
      <c r="M63" s="32">
        <f t="shared" si="8"/>
        <v>54042596</v>
      </c>
      <c r="N63" s="32">
        <f t="shared" si="2"/>
        <v>115342961</v>
      </c>
    </row>
    <row r="64" spans="1:14" x14ac:dyDescent="0.25">
      <c r="A64" s="5" t="s">
        <v>54</v>
      </c>
      <c r="B64" s="28">
        <v>0</v>
      </c>
      <c r="C64" s="31">
        <v>0</v>
      </c>
      <c r="D64" s="28">
        <v>0</v>
      </c>
      <c r="E64" s="28">
        <v>0</v>
      </c>
      <c r="F64" s="29">
        <v>0</v>
      </c>
      <c r="G64" s="29">
        <v>0</v>
      </c>
      <c r="H64" s="29">
        <v>0</v>
      </c>
      <c r="I64" s="29">
        <v>0</v>
      </c>
      <c r="J64" s="30">
        <v>0</v>
      </c>
      <c r="K64" s="30">
        <v>0</v>
      </c>
      <c r="L64" s="30">
        <v>0</v>
      </c>
      <c r="M64" s="30">
        <v>0</v>
      </c>
      <c r="N64" s="32">
        <f t="shared" si="2"/>
        <v>0</v>
      </c>
    </row>
    <row r="65" spans="1:14" x14ac:dyDescent="0.25">
      <c r="A65" s="5" t="s">
        <v>55</v>
      </c>
      <c r="B65" s="28">
        <v>4682296</v>
      </c>
      <c r="C65" s="31">
        <v>3837121</v>
      </c>
      <c r="D65" s="28">
        <v>4440706</v>
      </c>
      <c r="E65" s="28">
        <v>7743561</v>
      </c>
      <c r="F65" s="28">
        <v>1833943</v>
      </c>
      <c r="G65" s="29">
        <v>0</v>
      </c>
      <c r="H65" s="29">
        <v>8137362</v>
      </c>
      <c r="I65" s="29">
        <v>0</v>
      </c>
      <c r="J65" s="30">
        <v>9888771</v>
      </c>
      <c r="K65" s="30">
        <v>36000</v>
      </c>
      <c r="L65" s="30">
        <v>20700605</v>
      </c>
      <c r="M65" s="30">
        <v>54042596</v>
      </c>
      <c r="N65" s="32">
        <f t="shared" si="2"/>
        <v>115342961</v>
      </c>
    </row>
    <row r="66" spans="1:14" x14ac:dyDescent="0.25">
      <c r="A66" s="5" t="s">
        <v>56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v>0</v>
      </c>
      <c r="J66" s="30">
        <v>0</v>
      </c>
      <c r="K66" s="30">
        <v>0</v>
      </c>
      <c r="L66" s="30">
        <v>0</v>
      </c>
      <c r="M66" s="30">
        <v>0</v>
      </c>
      <c r="N66" s="32">
        <f t="shared" si="2"/>
        <v>0</v>
      </c>
    </row>
    <row r="67" spans="1:14" ht="30" x14ac:dyDescent="0.25">
      <c r="A67" s="18" t="s">
        <v>57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v>0</v>
      </c>
      <c r="J67" s="30">
        <v>0</v>
      </c>
      <c r="K67" s="30">
        <v>0</v>
      </c>
      <c r="L67" s="30">
        <v>0</v>
      </c>
      <c r="M67" s="30">
        <v>0</v>
      </c>
      <c r="N67" s="32">
        <f t="shared" si="2"/>
        <v>0</v>
      </c>
    </row>
    <row r="68" spans="1:14" x14ac:dyDescent="0.25">
      <c r="A68" s="3" t="s">
        <v>58</v>
      </c>
      <c r="B68" s="32">
        <f>SUM(B69:B70)</f>
        <v>0</v>
      </c>
      <c r="C68" s="32">
        <f t="shared" ref="C68:M68" si="9">SUM(C69:C70)</f>
        <v>0</v>
      </c>
      <c r="D68" s="32">
        <f t="shared" si="9"/>
        <v>0</v>
      </c>
      <c r="E68" s="32">
        <f t="shared" si="9"/>
        <v>0</v>
      </c>
      <c r="F68" s="32">
        <f t="shared" si="9"/>
        <v>0</v>
      </c>
      <c r="G68" s="32">
        <f t="shared" si="9"/>
        <v>0</v>
      </c>
      <c r="H68" s="32">
        <f t="shared" si="9"/>
        <v>0</v>
      </c>
      <c r="I68" s="32">
        <f t="shared" si="9"/>
        <v>0</v>
      </c>
      <c r="J68" s="32">
        <f t="shared" si="9"/>
        <v>0</v>
      </c>
      <c r="K68" s="32">
        <f t="shared" si="9"/>
        <v>0</v>
      </c>
      <c r="L68" s="32">
        <f t="shared" si="9"/>
        <v>0</v>
      </c>
      <c r="M68" s="32">
        <f t="shared" si="9"/>
        <v>0</v>
      </c>
      <c r="N68" s="32">
        <f t="shared" si="2"/>
        <v>0</v>
      </c>
    </row>
    <row r="69" spans="1:14" x14ac:dyDescent="0.25">
      <c r="A69" s="5" t="s">
        <v>59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30">
        <v>0</v>
      </c>
      <c r="K69" s="30">
        <v>0</v>
      </c>
      <c r="L69" s="30">
        <v>0</v>
      </c>
      <c r="M69" s="30">
        <v>0</v>
      </c>
      <c r="N69" s="32">
        <f t="shared" si="2"/>
        <v>0</v>
      </c>
    </row>
    <row r="70" spans="1:14" x14ac:dyDescent="0.25">
      <c r="A70" s="5" t="s">
        <v>60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30">
        <v>0</v>
      </c>
      <c r="K70" s="30">
        <v>0</v>
      </c>
      <c r="L70" s="30">
        <v>0</v>
      </c>
      <c r="M70" s="30">
        <v>0</v>
      </c>
      <c r="N70" s="32">
        <f t="shared" si="2"/>
        <v>0</v>
      </c>
    </row>
    <row r="71" spans="1:14" x14ac:dyDescent="0.25">
      <c r="A71" s="3" t="s">
        <v>61</v>
      </c>
      <c r="B71" s="32">
        <f>SUM(B72:B74)</f>
        <v>0</v>
      </c>
      <c r="C71" s="32">
        <f t="shared" ref="C71:K71" si="10">SUM(C72:C74)</f>
        <v>0</v>
      </c>
      <c r="D71" s="32">
        <f t="shared" si="10"/>
        <v>0</v>
      </c>
      <c r="E71" s="32">
        <f t="shared" si="10"/>
        <v>0</v>
      </c>
      <c r="F71" s="32">
        <f t="shared" si="10"/>
        <v>0</v>
      </c>
      <c r="G71" s="32">
        <f t="shared" si="10"/>
        <v>0</v>
      </c>
      <c r="H71" s="32">
        <f t="shared" si="10"/>
        <v>0</v>
      </c>
      <c r="I71" s="32">
        <f t="shared" si="10"/>
        <v>0</v>
      </c>
      <c r="J71" s="32">
        <f t="shared" si="10"/>
        <v>0</v>
      </c>
      <c r="K71" s="32">
        <f t="shared" si="10"/>
        <v>0</v>
      </c>
      <c r="L71" s="32">
        <f>SUM(L72:L74)</f>
        <v>0</v>
      </c>
      <c r="M71" s="32">
        <f>SUM(M72:M74)</f>
        <v>0</v>
      </c>
      <c r="N71" s="32">
        <f t="shared" si="2"/>
        <v>0</v>
      </c>
    </row>
    <row r="72" spans="1:14" x14ac:dyDescent="0.25">
      <c r="A72" s="5" t="s">
        <v>62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30">
        <v>0</v>
      </c>
      <c r="K72" s="30">
        <v>0</v>
      </c>
      <c r="L72" s="30">
        <v>0</v>
      </c>
      <c r="M72" s="30">
        <v>0</v>
      </c>
      <c r="N72" s="32">
        <f t="shared" si="2"/>
        <v>0</v>
      </c>
    </row>
    <row r="73" spans="1:14" x14ac:dyDescent="0.25">
      <c r="A73" s="5" t="s">
        <v>63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30">
        <v>0</v>
      </c>
      <c r="K73" s="30">
        <v>0</v>
      </c>
      <c r="L73" s="30">
        <v>0</v>
      </c>
      <c r="M73" s="30">
        <v>0</v>
      </c>
      <c r="N73" s="32">
        <f t="shared" si="2"/>
        <v>0</v>
      </c>
    </row>
    <row r="74" spans="1:14" x14ac:dyDescent="0.25">
      <c r="A74" s="5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30">
        <v>0</v>
      </c>
      <c r="K74" s="30">
        <v>0</v>
      </c>
      <c r="L74" s="30">
        <v>0</v>
      </c>
      <c r="M74" s="30">
        <v>0</v>
      </c>
      <c r="N74" s="32">
        <f t="shared" si="2"/>
        <v>0</v>
      </c>
    </row>
    <row r="75" spans="1:14" x14ac:dyDescent="0.25">
      <c r="A75" s="1" t="s">
        <v>67</v>
      </c>
      <c r="B75" s="2">
        <f>SUM(B76+B79+B82)</f>
        <v>734424397</v>
      </c>
      <c r="C75" s="2">
        <f t="shared" ref="C75:K75" si="11">SUM(C76+C79+C82)</f>
        <v>4937685</v>
      </c>
      <c r="D75" s="2">
        <f t="shared" si="11"/>
        <v>15002093</v>
      </c>
      <c r="E75" s="2">
        <f t="shared" si="11"/>
        <v>15936559</v>
      </c>
      <c r="F75" s="2">
        <f t="shared" si="11"/>
        <v>9933044</v>
      </c>
      <c r="G75" s="2">
        <f t="shared" si="11"/>
        <v>520906739</v>
      </c>
      <c r="H75" s="32">
        <f t="shared" si="11"/>
        <v>0</v>
      </c>
      <c r="I75" s="32">
        <f t="shared" si="11"/>
        <v>25000</v>
      </c>
      <c r="J75" s="32">
        <f t="shared" si="11"/>
        <v>25000</v>
      </c>
      <c r="K75" s="32">
        <f t="shared" si="11"/>
        <v>0</v>
      </c>
      <c r="L75" s="32">
        <f>SUM(L76+L79+L82)</f>
        <v>0</v>
      </c>
      <c r="M75" s="32">
        <f>SUM(M76+M79+M82)</f>
        <v>0</v>
      </c>
      <c r="N75" s="32">
        <f t="shared" si="2"/>
        <v>1301190517</v>
      </c>
    </row>
    <row r="76" spans="1:14" x14ac:dyDescent="0.25">
      <c r="A76" s="3" t="s">
        <v>68</v>
      </c>
      <c r="B76" s="32">
        <f>SUM(B77:B78)</f>
        <v>0</v>
      </c>
      <c r="C76" s="32">
        <f t="shared" ref="C76:K76" si="12">SUM(C77:C78)</f>
        <v>0</v>
      </c>
      <c r="D76" s="32">
        <f t="shared" si="12"/>
        <v>9428232</v>
      </c>
      <c r="E76" s="32">
        <f t="shared" si="12"/>
        <v>15936559</v>
      </c>
      <c r="F76" s="32">
        <f t="shared" si="12"/>
        <v>0</v>
      </c>
      <c r="G76" s="32">
        <f t="shared" si="12"/>
        <v>482553598</v>
      </c>
      <c r="H76" s="32">
        <f t="shared" si="12"/>
        <v>0</v>
      </c>
      <c r="I76" s="32">
        <f t="shared" si="12"/>
        <v>25000</v>
      </c>
      <c r="J76" s="32">
        <f t="shared" si="12"/>
        <v>25000</v>
      </c>
      <c r="K76" s="32">
        <f t="shared" si="12"/>
        <v>0</v>
      </c>
      <c r="L76" s="32">
        <f>SUM(L77:L78)</f>
        <v>0</v>
      </c>
      <c r="M76" s="32">
        <f>SUM(M77:M78)</f>
        <v>0</v>
      </c>
      <c r="N76" s="32">
        <f t="shared" si="2"/>
        <v>507968389</v>
      </c>
    </row>
    <row r="77" spans="1:14" x14ac:dyDescent="0.25">
      <c r="A77" s="5" t="s">
        <v>69</v>
      </c>
      <c r="B77" s="28">
        <v>0</v>
      </c>
      <c r="C77" s="28">
        <v>0</v>
      </c>
      <c r="D77" s="28">
        <v>9428232</v>
      </c>
      <c r="E77" s="28">
        <v>15936559</v>
      </c>
      <c r="F77" s="28">
        <v>0</v>
      </c>
      <c r="G77" s="29">
        <v>482553598</v>
      </c>
      <c r="H77" s="28">
        <v>0</v>
      </c>
      <c r="I77" s="28">
        <v>25000</v>
      </c>
      <c r="J77" s="30">
        <v>25000</v>
      </c>
      <c r="K77" s="30">
        <v>0</v>
      </c>
      <c r="L77" s="30">
        <v>0</v>
      </c>
      <c r="M77" s="30">
        <v>0</v>
      </c>
      <c r="N77" s="32">
        <f t="shared" ref="N77:N83" si="13">SUM(B77:M77)</f>
        <v>507968389</v>
      </c>
    </row>
    <row r="78" spans="1:14" x14ac:dyDescent="0.25">
      <c r="A78" s="5" t="s">
        <v>70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30">
        <v>0</v>
      </c>
      <c r="K78" s="30">
        <v>0</v>
      </c>
      <c r="L78" s="30">
        <v>0</v>
      </c>
      <c r="M78" s="30">
        <v>0</v>
      </c>
      <c r="N78" s="32">
        <f t="shared" si="13"/>
        <v>0</v>
      </c>
    </row>
    <row r="79" spans="1:14" x14ac:dyDescent="0.25">
      <c r="A79" s="3" t="s">
        <v>71</v>
      </c>
      <c r="B79" s="33">
        <f>SUM(B80:B81)</f>
        <v>734424397</v>
      </c>
      <c r="C79" s="33">
        <f t="shared" ref="C79:K79" si="14">SUM(C80:C81)</f>
        <v>4937685</v>
      </c>
      <c r="D79" s="33">
        <f t="shared" si="14"/>
        <v>5573861</v>
      </c>
      <c r="E79" s="33">
        <f t="shared" si="14"/>
        <v>0</v>
      </c>
      <c r="F79" s="33">
        <f t="shared" si="14"/>
        <v>9933044</v>
      </c>
      <c r="G79" s="33">
        <f t="shared" si="14"/>
        <v>38353141</v>
      </c>
      <c r="H79" s="33">
        <f t="shared" si="14"/>
        <v>0</v>
      </c>
      <c r="I79" s="33">
        <f t="shared" si="14"/>
        <v>0</v>
      </c>
      <c r="J79" s="33">
        <f t="shared" si="14"/>
        <v>0</v>
      </c>
      <c r="K79" s="33">
        <f t="shared" si="14"/>
        <v>0</v>
      </c>
      <c r="L79" s="33">
        <f>SUM(L80:L81)</f>
        <v>0</v>
      </c>
      <c r="M79" s="33">
        <f>SUM(M80:M81)</f>
        <v>0</v>
      </c>
      <c r="N79" s="32">
        <f t="shared" si="13"/>
        <v>793222128</v>
      </c>
    </row>
    <row r="80" spans="1:14" x14ac:dyDescent="0.25">
      <c r="A80" s="5" t="s">
        <v>72</v>
      </c>
      <c r="B80" s="31">
        <v>734424397</v>
      </c>
      <c r="C80" s="31">
        <v>4937685</v>
      </c>
      <c r="D80" s="31">
        <v>5573861</v>
      </c>
      <c r="E80" s="31">
        <v>0</v>
      </c>
      <c r="F80" s="31">
        <v>9933044</v>
      </c>
      <c r="G80" s="31">
        <v>38353141</v>
      </c>
      <c r="H80" s="28">
        <v>0</v>
      </c>
      <c r="I80" s="28">
        <v>0</v>
      </c>
      <c r="J80" s="30">
        <v>0</v>
      </c>
      <c r="K80" s="30">
        <v>0</v>
      </c>
      <c r="L80" s="30">
        <v>0</v>
      </c>
      <c r="M80" s="30">
        <v>0</v>
      </c>
      <c r="N80" s="32">
        <f t="shared" si="13"/>
        <v>793222128</v>
      </c>
    </row>
    <row r="81" spans="1:14" x14ac:dyDescent="0.25">
      <c r="A81" s="5" t="s">
        <v>73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30">
        <v>0</v>
      </c>
      <c r="K81" s="30">
        <v>0</v>
      </c>
      <c r="L81" s="30">
        <v>0</v>
      </c>
      <c r="M81" s="30">
        <v>0</v>
      </c>
      <c r="N81" s="32">
        <f t="shared" si="13"/>
        <v>0</v>
      </c>
    </row>
    <row r="82" spans="1:14" x14ac:dyDescent="0.25">
      <c r="A82" s="3" t="s">
        <v>74</v>
      </c>
      <c r="B82" s="32">
        <f>SUM(B83)</f>
        <v>0</v>
      </c>
      <c r="C82" s="32">
        <f t="shared" ref="C82:M82" si="15">SUM(C83)</f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32">
        <f t="shared" si="15"/>
        <v>0</v>
      </c>
      <c r="H82" s="32">
        <f t="shared" si="15"/>
        <v>0</v>
      </c>
      <c r="I82" s="32">
        <f t="shared" si="15"/>
        <v>0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3"/>
        <v>0</v>
      </c>
    </row>
    <row r="83" spans="1:14" x14ac:dyDescent="0.25">
      <c r="A83" s="5" t="s">
        <v>75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30">
        <v>0</v>
      </c>
      <c r="K83" s="30">
        <v>0</v>
      </c>
      <c r="L83" s="30">
        <v>0</v>
      </c>
      <c r="M83" s="30">
        <v>0</v>
      </c>
      <c r="N83" s="32">
        <f t="shared" si="13"/>
        <v>0</v>
      </c>
    </row>
    <row r="84" spans="1:14" x14ac:dyDescent="0.25">
      <c r="A84" s="9" t="s">
        <v>65</v>
      </c>
      <c r="B84" s="39">
        <f>SUM(B10+B75)</f>
        <v>932040374</v>
      </c>
      <c r="C84" s="39">
        <f t="shared" ref="C84:M84" si="16">SUM(C10+C75)</f>
        <v>221704858</v>
      </c>
      <c r="D84" s="39">
        <f t="shared" si="16"/>
        <v>253110583</v>
      </c>
      <c r="E84" s="39">
        <f t="shared" si="16"/>
        <v>278763610</v>
      </c>
      <c r="F84" s="39">
        <f t="shared" si="16"/>
        <v>205949382</v>
      </c>
      <c r="G84" s="39">
        <f t="shared" si="16"/>
        <v>776756345</v>
      </c>
      <c r="H84" s="39">
        <f t="shared" si="16"/>
        <v>295410312</v>
      </c>
      <c r="I84" s="39">
        <f t="shared" si="16"/>
        <v>249845164</v>
      </c>
      <c r="J84" s="39">
        <f t="shared" si="16"/>
        <v>251276340</v>
      </c>
      <c r="K84" s="39">
        <f t="shared" si="16"/>
        <v>260623003</v>
      </c>
      <c r="L84" s="39">
        <f t="shared" si="16"/>
        <v>297050235</v>
      </c>
      <c r="M84" s="39">
        <f t="shared" si="16"/>
        <v>422039790</v>
      </c>
      <c r="N84" s="39">
        <f>SUM(N10+N75)</f>
        <v>4444569996</v>
      </c>
    </row>
    <row r="85" spans="1:14" x14ac:dyDescent="0.25">
      <c r="K85" s="30"/>
    </row>
    <row r="86" spans="1:14" x14ac:dyDescent="0.25">
      <c r="K86" s="30"/>
    </row>
    <row r="87" spans="1:14" x14ac:dyDescent="0.25">
      <c r="A87" s="41" t="s">
        <v>104</v>
      </c>
      <c r="B87" s="42"/>
      <c r="D87" s="29"/>
      <c r="E87" s="29"/>
      <c r="F87" s="29"/>
      <c r="G87" s="43"/>
      <c r="I87" s="29"/>
      <c r="K87" s="30" t="s">
        <v>105</v>
      </c>
    </row>
    <row r="88" spans="1:14" x14ac:dyDescent="0.25">
      <c r="A88" s="41" t="s">
        <v>106</v>
      </c>
      <c r="B88" s="42"/>
      <c r="D88" s="29"/>
      <c r="E88" s="29"/>
      <c r="F88" s="29"/>
      <c r="G88" s="44"/>
      <c r="H88" s="44"/>
      <c r="I88" s="29"/>
      <c r="K88" s="44" t="s">
        <v>107</v>
      </c>
      <c r="L88" s="57"/>
    </row>
    <row r="89" spans="1:14" x14ac:dyDescent="0.25">
      <c r="A89" s="41" t="s">
        <v>110</v>
      </c>
      <c r="B89" s="42"/>
      <c r="D89" s="29"/>
      <c r="E89" s="29"/>
      <c r="F89" s="29"/>
      <c r="G89" s="45"/>
      <c r="H89" s="41"/>
      <c r="I89" s="29"/>
      <c r="K89" s="59" t="s">
        <v>108</v>
      </c>
      <c r="L89" s="59"/>
    </row>
    <row r="90" spans="1:14" x14ac:dyDescent="0.25">
      <c r="A90" s="47" t="s">
        <v>109</v>
      </c>
      <c r="D90" s="29"/>
      <c r="E90" s="29"/>
      <c r="F90" s="29"/>
      <c r="G90" s="29" t="s">
        <v>103</v>
      </c>
      <c r="H90" s="29" t="s">
        <v>103</v>
      </c>
      <c r="I90" s="29"/>
      <c r="K90" s="29"/>
    </row>
  </sheetData>
  <mergeCells count="6">
    <mergeCell ref="A3:N3"/>
    <mergeCell ref="K89:L89"/>
    <mergeCell ref="A4:N4"/>
    <mergeCell ref="A5:N5"/>
    <mergeCell ref="A6:N6"/>
    <mergeCell ref="A7:N7"/>
  </mergeCells>
  <pageMargins left="0.39370078740157483" right="0.11811023622047245" top="0.39370078740157483" bottom="0.3937007874015748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Amarilis Rosario</cp:lastModifiedBy>
  <cp:lastPrinted>2022-01-07T13:42:45Z</cp:lastPrinted>
  <dcterms:created xsi:type="dcterms:W3CDTF">2021-07-29T18:58:50Z</dcterms:created>
  <dcterms:modified xsi:type="dcterms:W3CDTF">2022-01-07T13:43:17Z</dcterms:modified>
</cp:coreProperties>
</file>